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4"/>
  </bookViews>
  <sheets>
    <sheet name="FORMATO 9" sheetId="1" r:id="rId1"/>
    <sheet name="FORMATO 10" sheetId="2" r:id="rId2"/>
    <sheet name="FORMATO 11" sheetId="3" r:id="rId3"/>
    <sheet name="FORMATO 12" sheetId="4" r:id="rId4"/>
    <sheet name="FORMATO 13" sheetId="5" r:id="rId5"/>
  </sheets>
  <definedNames/>
  <calcPr fullCalcOnLoad="1"/>
</workbook>
</file>

<file path=xl/sharedStrings.xml><?xml version="1.0" encoding="utf-8"?>
<sst xmlns="http://schemas.openxmlformats.org/spreadsheetml/2006/main" count="220" uniqueCount="173">
  <si>
    <t>TOTAL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</si>
  <si>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</si>
  <si>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</si>
  <si>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</si>
  <si>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</si>
  <si>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</si>
  <si>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</si>
  <si>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>GASTOS DE ADMINISTRACIÓN</t>
  </si>
  <si>
    <t>CONTRATACIÓN DE AUDITORÍAS POR DESPACHOS EXTERNOS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</si>
  <si>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</si>
  <si>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</si>
  <si>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</si>
  <si>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</si>
  <si>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</si>
  <si>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</si>
  <si>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</si>
  <si>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</si>
  <si>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</si>
  <si>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</si>
  <si>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</si>
  <si>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</si>
  <si>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</si>
  <si>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FAFEF</t>
  </si>
  <si>
    <t xml:space="preserve">        FISE</t>
  </si>
  <si>
    <t xml:space="preserve"> FISM</t>
  </si>
  <si>
    <t>AUTORIZÓ:</t>
  </si>
  <si>
    <t>AVANCES DEL PROGRAMA DE CAPACITACION A MUNICIPIOS</t>
  </si>
  <si>
    <t>Formato No. 9</t>
  </si>
  <si>
    <t>Formato No. 10</t>
  </si>
  <si>
    <t>Formato No. 11</t>
  </si>
  <si>
    <t xml:space="preserve">NOMBRE Y PUESTO:    </t>
  </si>
  <si>
    <t xml:space="preserve">FIRMA:                          </t>
  </si>
  <si>
    <t>FASP</t>
  </si>
  <si>
    <t>SERVICIOS PERSONALES</t>
  </si>
  <si>
    <t>OTROS REQUERIMIENTOS (SEÑALAR PRINCIPALES CONCEPTOS)</t>
  </si>
  <si>
    <t>ENTIDAD FEDERATIVA: _____COLIMA___</t>
  </si>
  <si>
    <t>VEHÍCULOS, COMBUSTIBLES, LUBRICANTES, MANTENIMIENTO, TENENCIAS, DERECHOS, SEGUROS Y REPARACIONES.</t>
  </si>
  <si>
    <t>ASESORIAS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</si>
  <si>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</si>
  <si>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</si>
  <si>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</si>
  <si>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</si>
  <si>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</si>
  <si>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</si>
  <si>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</si>
  <si>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</si>
  <si>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</si>
  <si>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</si>
  <si>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</si>
  <si>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AVANCE FISICO ACUMULADO TRIMESTRAL DEL PROGRAMA DE AUDITORÍA (%)</t>
  </si>
  <si>
    <t>RECURSOS EJERCIDOS EN LA     REALIZACIÓN DE LAS AUDITORÍAS      POR FONDO O PROGRAMA                    (Miles de pesos)</t>
  </si>
  <si>
    <t>Auditor Superior del Estado</t>
  </si>
  <si>
    <t xml:space="preserve">AUTORIZÓ:     </t>
  </si>
  <si>
    <t>Gbno. Edo.Colima</t>
  </si>
  <si>
    <t>Municipios</t>
  </si>
  <si>
    <t>Armeria</t>
  </si>
  <si>
    <t>Colima</t>
  </si>
  <si>
    <t>Tecoman</t>
  </si>
  <si>
    <t>Villa de Alvarez</t>
  </si>
  <si>
    <t>Comala</t>
  </si>
  <si>
    <t>Manzanillo</t>
  </si>
  <si>
    <t>ENTIDAD FEDERATIVA__COLIMA__</t>
  </si>
  <si>
    <t>Formato No. 12</t>
  </si>
  <si>
    <t>AVANCES DEL PROGRAMA DE CAPACITACION A GOBIERNOS DE LAS ENTIDADES FEDERATIVAS</t>
  </si>
  <si>
    <t>No. DE CURSOS, TALLERES O ACTIVIDADES DE CAPACITACION IMPARTIDOS</t>
  </si>
  <si>
    <t>No. DE PERSONAS CAPACITADAS</t>
  </si>
  <si>
    <t>No. DE DEPENDENCIAS O ENTIDADES ESTATALES CAPACITADAS</t>
  </si>
  <si>
    <t>CAPACITACION  (A MUNICIPIOS Y/O DEPENDENCIAS ESTATALES EN EL CASO DE LAS EFSL)</t>
  </si>
  <si>
    <t>ARRENDAMIENTOS, ADECUACIONES Y EQUIPAMIENTO DE ESPACIOS QUE SE DISPONEN A ACTIVIDADES VINCULADAS CON EL OBJETO DEL PROFIS (SEÑALAR PRINCIPALES CONCEPTOS)</t>
  </si>
  <si>
    <t>Coquimatlán</t>
  </si>
  <si>
    <t>Cuauhtémoc</t>
  </si>
  <si>
    <t>No. DE MUNICIPIOS CAPACITADOS</t>
  </si>
  <si>
    <t>RECURSOS PROFIS EJERCIDOS EN LA ACTIVIDAD DE CAPACITACIÓN (Miles de pesos)</t>
  </si>
  <si>
    <t xml:space="preserve"> AVANCE FINANCIERO POR CONCEPTO DE GASTO Y POR TRIMESTRE</t>
  </si>
  <si>
    <t xml:space="preserve">RECURSOS PROFIS PROGRAMADOS                                         (Miles de pesos)                                                 </t>
  </si>
  <si>
    <t>EQUIPO DE COMPUTO Y SOFTWARE</t>
  </si>
  <si>
    <t xml:space="preserve">    Las acciones y recursos que se señalan en estos indicadores corresponden a las auditorías apoyadas a través del PROFIS.</t>
  </si>
  <si>
    <t>INDICADORES</t>
  </si>
  <si>
    <t>N/A</t>
  </si>
  <si>
    <t xml:space="preserve">                                                    Auditor Superior del Estado</t>
  </si>
  <si>
    <t xml:space="preserve">                                                   Formato No. 13</t>
  </si>
  <si>
    <t xml:space="preserve">INFORMACIÓN TRIMESTRAL  (Remitir en cada informe trimestral).                                                                        </t>
  </si>
  <si>
    <t>PROGRAMA PARA LA FISCALIZACION DEL GASTO FEDERALIZADO 2012</t>
  </si>
  <si>
    <t>NOMBRE Y PUESTO:     C.P.CA. María Cristina González Márquez</t>
  </si>
  <si>
    <t>10GE-CSE/11</t>
  </si>
  <si>
    <t>20GE-SSE/11</t>
  </si>
  <si>
    <t>30GE-SFD/11</t>
  </si>
  <si>
    <t>40M-ARM/11</t>
  </si>
  <si>
    <t>40M-COL/11</t>
  </si>
  <si>
    <t>40M-COM/11</t>
  </si>
  <si>
    <t>40M-COQ/11</t>
  </si>
  <si>
    <t>40M-CUA/11</t>
  </si>
  <si>
    <t>40M-MAN/11</t>
  </si>
  <si>
    <t>40M-TEC/11</t>
  </si>
  <si>
    <t>40M-VDA/11</t>
  </si>
  <si>
    <t>50M-ARM/11</t>
  </si>
  <si>
    <t>50M-COL/11</t>
  </si>
  <si>
    <t>50M-COM/11</t>
  </si>
  <si>
    <t>50M-COQ/11</t>
  </si>
  <si>
    <t>50M-CUA/11</t>
  </si>
  <si>
    <t>50M-MAN/11</t>
  </si>
  <si>
    <t>50M-TEC/11</t>
  </si>
  <si>
    <t>50M-VDA/11</t>
  </si>
  <si>
    <t>110GE-SFD/11</t>
  </si>
  <si>
    <t xml:space="preserve">  C.P.CA. María Cristina González Márquez</t>
  </si>
  <si>
    <t>NOMBRE Y PUESTO:       C.P.CA. María Cristina González Márquez</t>
  </si>
  <si>
    <t>FAM</t>
  </si>
  <si>
    <t>SEGURO POPULAR</t>
  </si>
  <si>
    <t>120GE-SSE/11</t>
  </si>
  <si>
    <t>100GE-SFCS/11</t>
  </si>
  <si>
    <t>Gbno. Edo. Colima</t>
  </si>
  <si>
    <r>
      <t xml:space="preserve">Indicador # 4:  </t>
    </r>
    <r>
      <rPr>
        <u val="single"/>
        <sz val="7"/>
        <rFont val="Arial"/>
        <family val="2"/>
      </rPr>
      <t>Número de municipios capacitados en el trimestre y acumulado                                              (10 )</t>
    </r>
  </si>
  <si>
    <t xml:space="preserve">                             Número de municipios programados a capacitar en el trimestre y acumulado                    (10 )</t>
  </si>
  <si>
    <t>TALLER PARA ELABORAR LA MATRÍZ DE INDICADORES DE RESULTADOS (MIR) DEL FONDO PARA LA INFRAESTRUCTURA SOCIAL MUNICIPAL (FISM)</t>
  </si>
  <si>
    <t>TALLER PARA ELABORAR LA MATRÍZ DE INDICADORES DE RESULTADOS (MIR) DEL FONDO DE APORTACIONES PARA EL FORTALECIMIENTO DE LOS MUNICIPIOS Y DE LAS DEMARCACIONES TERRITORIALES DEL DISTRITO FEDERAL (FORTAMUN-DF)</t>
  </si>
  <si>
    <t>TALLER PARA ELABORAR LA MATRÍZ DE INDICADORES DE RESULTADOS (MIR) DEL SUBSIDIO PARA LA SEGURIDAD PUBLICA DE LOS MUNICIPIOS Y LAS DEMARCACIONES TERRITORIALES DEL DISTRITO FEDERAL (SUBSEMUN)</t>
  </si>
  <si>
    <t>TALLER PARA ELABORAR LA MATRÍZ DE INDICADORES DE RESULTADOS (MIR) DEL FIDEICOMISO PARA COADYUVAR AL DESARROLLO DE LAS ENTIDADES FEDERATIVAS Y MUNICIPIOS (FIDEM).</t>
  </si>
  <si>
    <t>CURSO TALLER PARA LA IMPLEMENTACION  DEL SISTEMA AUTOMATIZADO DE CONTABILIDAD GUBERNAMENTAL</t>
  </si>
  <si>
    <t>TALLER PARA ELABORAR LA MATRÍZ DE INDICADORES DE RESULTADOS (MIR) DEL FONDO DE APORTACIONES PARA LA EDUCACION BASICA Y NORMAL (FAEB)</t>
  </si>
  <si>
    <t>TALLER PARA ELABORAR LA MATRÍZ DE INDICADORES DE RESULTADOS (MIR) DEL FONDO DE APORTACIONES PARA LOS SERVICIOS DE SALUD (FASSA)</t>
  </si>
  <si>
    <t>TALLER PARA ELABORAR LA MATRÍZ DE INDICADORES DE RESULTADOS (MIR) DEL FONDO PARA LA INFRAESTRUCTURA SOCIAL ESTATAL (FISE)</t>
  </si>
  <si>
    <r>
      <t>TALLER PARA ELABORAR LA MATRÍZ DE INDICADORES DE RESULTADOS (MIR) DEL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FONDO </t>
    </r>
    <r>
      <rPr>
        <sz val="8"/>
        <color indexed="8"/>
        <rFont val="Arial"/>
        <family val="2"/>
      </rPr>
      <t>DE APORTACIONES MUlTIPLES (FAM) INFRAESTRUCTURA BÁSICA EDUCATIVA</t>
    </r>
  </si>
  <si>
    <r>
      <t>TALLER PARA ELABORAR LA MATRÍZ DE INDICADORES DE RESULTADOS (MIR) DEL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FONDO </t>
    </r>
    <r>
      <rPr>
        <sz val="8"/>
        <color indexed="8"/>
        <rFont val="Arial"/>
        <family val="2"/>
      </rPr>
      <t>DE APORTACIONES MUlTIPLES (FAM) INFRAESTRUCTURA SUPERIOR EDUCATIVA</t>
    </r>
  </si>
  <si>
    <t>TALLER PARA ELABORAR LA MATRÍZ DE INDICADORES DE RESULTADOS (MIR) DEL FONDO DE APORTACIONES PARA LA EDUCACION TECNOLOGICA Y DE ADULTOS (FAETA)</t>
  </si>
  <si>
    <t>TALLER PARA ELABORAR LA MATRÍZ DE INDICADORES DE RESULTADOS (MIR) DEL FONDO DE APORTACIONES PARA LA SEGURIDAD PUBLICA DE LOS ESTADOS Y DEL DISTRITO FEDERAL (FASP)</t>
  </si>
  <si>
    <t>TALLER PARA ELABORAR LA MATRÍZ DE INDICADORES DE RESULTADOS (MIR) DEL FONDO DE APORTACIONES PARA EL FORTALECIMIENTO DE LAS ENTIDADES FEDERATIVAS (FAFEF)</t>
  </si>
  <si>
    <t>TALLER PARA ELABORAR LA MATRÍZ DE INDICADORES DE RESULTADOS (MIR) DEL SEGURO POPULAR</t>
  </si>
  <si>
    <t>Indicador # 6: No. depend. o ent. estat. capacitadas en el trimestre y acumulado           (36)</t>
  </si>
  <si>
    <t xml:space="preserve">                 No. depend. o entid. estat. programadas a capacitar en trimestre y acum.      (36)</t>
  </si>
  <si>
    <t>90GE-AEBS/11</t>
  </si>
  <si>
    <r>
      <t xml:space="preserve">TALLER PARA ELABORAR LA MATRÍZ DE INDICADORES DE RESULTADOS (MIR)FONDO </t>
    </r>
    <r>
      <rPr>
        <sz val="8"/>
        <color indexed="8"/>
        <rFont val="Arial"/>
        <family val="2"/>
      </rPr>
      <t>DE APORTACIONES MULTIPLES (FAM) ASISTENCIA PROPORCIONADA POR EL DIF</t>
    </r>
  </si>
  <si>
    <t>DIF estatal</t>
  </si>
  <si>
    <t>INCOIFED</t>
  </si>
  <si>
    <t>Universid. d Colima</t>
  </si>
  <si>
    <t xml:space="preserve">                                            TRIMESTRE REPORTADO:     CUARTO                                    </t>
  </si>
  <si>
    <t xml:space="preserve">           de gastos de administración</t>
  </si>
  <si>
    <t>Cuarto Informe Trimestral 2012</t>
  </si>
  <si>
    <t>TRIMESTRE REPORTADO ______CUARTO______</t>
  </si>
  <si>
    <r>
      <t xml:space="preserve">Indicador # 1:   </t>
    </r>
    <r>
      <rPr>
        <u val="single"/>
        <sz val="7"/>
        <rFont val="Arial"/>
        <family val="2"/>
      </rPr>
      <t>Número de Auditorías iniciadas en el trimestre y acumulado                                                      ( 27 )</t>
    </r>
  </si>
  <si>
    <r>
      <t xml:space="preserve">Indicador # 2:  </t>
    </r>
    <r>
      <rPr>
        <u val="single"/>
        <sz val="7"/>
        <rFont val="Arial"/>
        <family val="2"/>
      </rPr>
      <t>Número de Auditorías terminadas en el trimestre y acumulado                                                   (27)</t>
    </r>
  </si>
  <si>
    <t xml:space="preserve">                              Número de Auditorías programadas a iniciar en el trimestre y acumulado                            (23)</t>
  </si>
  <si>
    <t xml:space="preserve">                             Número de Auditorías programadas a terminar en el trimestre y acumulado                         (23)</t>
  </si>
  <si>
    <t xml:space="preserve">         de pesos, los cuales corresponden a los rendimientos financieros generados.</t>
  </si>
  <si>
    <r>
      <rPr>
        <b/>
        <sz val="8"/>
        <rFont val="Arial"/>
        <family val="2"/>
      </rPr>
      <t>INFORMACION ANUAL</t>
    </r>
    <r>
      <rPr>
        <sz val="8"/>
        <rFont val="Arial"/>
        <family val="2"/>
      </rPr>
      <t xml:space="preserve">  ( Remitir en el cuarto Informe Trimestral y en el Informe Ejecutivo Anual) </t>
    </r>
  </si>
  <si>
    <t xml:space="preserve">                                              Auditor Superior del Estado</t>
  </si>
  <si>
    <t xml:space="preserve">                                                                                Ejercicio 2012</t>
  </si>
  <si>
    <r>
      <t xml:space="preserve">Indicador # 5:  </t>
    </r>
    <r>
      <rPr>
        <u val="single"/>
        <sz val="7"/>
        <rFont val="Arial"/>
        <family val="2"/>
      </rPr>
      <t>Recursos ejercidos en capacitación a municipios en el trimestre y acumulado                       (189.1)</t>
    </r>
  </si>
  <si>
    <t xml:space="preserve">                             Recursos programados a ejercer en capacitación a mpios en el trimestre y acumulado     (189.1)</t>
  </si>
  <si>
    <t xml:space="preserve">             de p de rendimientos financieros, estos ultimos se consideran en lo ejercido del seguro popular</t>
  </si>
  <si>
    <t xml:space="preserve">            los mpios. de Ixtlahuacan por (2,203.7 miles de pesos) y Minatitlán por (3,450.7 miles de pesos)   </t>
  </si>
  <si>
    <t>Indicador #7: Recurs. ejercidos en capacitación a dep. estat. en el trim. y acum.        (266.8)</t>
  </si>
  <si>
    <t xml:space="preserve">     Recursos program. a ejercer en capacitación a dep. o ent. estat. trim.y acum.       (266.8)</t>
  </si>
  <si>
    <t xml:space="preserve">                             Recursos programados a ejercer en el trimestre y acumulado                                           (5,150.4)</t>
  </si>
  <si>
    <r>
      <t xml:space="preserve">Indicador # 8:     </t>
    </r>
    <r>
      <rPr>
        <u val="single"/>
        <sz val="7"/>
        <rFont val="Arial"/>
        <family val="2"/>
      </rPr>
      <t xml:space="preserve">Número de Auditorías realizadas                                                                </t>
    </r>
    <r>
      <rPr>
        <sz val="7"/>
        <rFont val="Arial"/>
        <family val="2"/>
      </rPr>
      <t>=   27
                                Número de Auditorías programadas                                                            23</t>
    </r>
  </si>
  <si>
    <t xml:space="preserve">NOMBRE Y PUESTO:   C.P.CA. María Cristina González Márquez      </t>
  </si>
  <si>
    <r>
      <t xml:space="preserve">Indicador # 10:   </t>
    </r>
    <r>
      <rPr>
        <u val="single"/>
        <sz val="7"/>
        <rFont val="Arial"/>
        <family val="2"/>
      </rPr>
      <t xml:space="preserve">Muestra alcanzada en los municipios del FISM auditados      </t>
    </r>
    <r>
      <rPr>
        <sz val="7"/>
        <rFont val="Arial"/>
        <family val="2"/>
      </rPr>
      <t xml:space="preserve">=    92,912.0                                                 </t>
    </r>
    <r>
      <rPr>
        <u val="single"/>
        <sz val="7"/>
        <rFont val="Arial"/>
        <family val="2"/>
      </rPr>
      <t>Muestra alcanzada en los municipios del FORTAMUN-DF auditados     =</t>
    </r>
    <r>
      <rPr>
        <sz val="7"/>
        <rFont val="Arial"/>
        <family val="2"/>
      </rPr>
      <t xml:space="preserve">   270,338.0
                              Recursos asignados en los municipios del FISM auditados     102,203.0                                                 Recursos asignados en los municipios del FORTAMUN-DF auditados       274,454.0</t>
    </r>
  </si>
  <si>
    <r>
      <t>Indicador # 12:</t>
    </r>
    <r>
      <rPr>
        <u val="single"/>
        <sz val="7"/>
        <rFont val="Arial"/>
        <family val="2"/>
      </rPr>
      <t xml:space="preserve"> Recursos totales ejercidos en la capacitación a municipios en el ejercicio 2011   </t>
    </r>
    <r>
      <rPr>
        <sz val="7"/>
        <rFont val="Arial"/>
        <family val="2"/>
      </rPr>
      <t>= 189.1
                              Número de personas capacitadas en municipios en el ejercicio 2011                  130</t>
    </r>
  </si>
  <si>
    <r>
      <t>Indicador # 13: Recursos totales ejercidos en la capacitación a dependencias o 
                  enti</t>
    </r>
    <r>
      <rPr>
        <u val="single"/>
        <sz val="7"/>
        <rFont val="Arial"/>
        <family val="2"/>
      </rPr>
      <t xml:space="preserve">dades estatales en el ejercicio 2011                                        </t>
    </r>
    <r>
      <rPr>
        <sz val="7"/>
        <rFont val="Arial"/>
        <family val="2"/>
      </rPr>
      <t xml:space="preserve">= 266.8
                           Número de personas capacitadas en dependencias o              163
                           entidades estatales en el ejercicio fiscal 2011                                                                     </t>
    </r>
  </si>
  <si>
    <r>
      <t xml:space="preserve">Indicador # 11: </t>
    </r>
    <r>
      <rPr>
        <u val="single"/>
        <sz val="7"/>
        <rFont val="Arial"/>
        <family val="2"/>
      </rPr>
      <t xml:space="preserve">Muestra alcanzada en el FISM del ejercicio 2012                        </t>
    </r>
    <r>
      <rPr>
        <sz val="7"/>
        <rFont val="Arial"/>
        <family val="2"/>
      </rPr>
      <t xml:space="preserve">=  92,912.0                                                     </t>
    </r>
    <r>
      <rPr>
        <u val="single"/>
        <sz val="7"/>
        <rFont val="Arial"/>
        <family val="2"/>
      </rPr>
      <t xml:space="preserve">Muestra alcanzada en el FORTAMUN-DF del ejercicio 2012            </t>
    </r>
    <r>
      <rPr>
        <sz val="7"/>
        <rFont val="Arial"/>
        <family val="2"/>
      </rPr>
      <t>=270,338.0
                       Muestra alcanzada en el FISM del ejercicio 2011                              83,724.5                                                   Muestra alcanzada en el FORTAMUN-DF del ejercicio 2011                216,603.7</t>
    </r>
  </si>
  <si>
    <r>
      <t xml:space="preserve">Indicador # 9:     </t>
    </r>
    <r>
      <rPr>
        <u val="single"/>
        <sz val="7"/>
        <rFont val="Arial"/>
        <family val="2"/>
      </rPr>
      <t xml:space="preserve">Número de Auditorías realizadas en el ejercicio 2012                       </t>
    </r>
    <r>
      <rPr>
        <sz val="7"/>
        <rFont val="Arial"/>
        <family val="2"/>
      </rPr>
      <t>=     27
                                Número de Auditorías realizadas en el ejercicio 2011                          27</t>
    </r>
  </si>
  <si>
    <t>Nota: lo erogado anual de 5,156.3 miles de pesos, se integra por 5,150.4 miles de pesos asignados</t>
  </si>
  <si>
    <t xml:space="preserve">            y 5.9 miles de pesos de rendimientos financieros, siendo ejercidos éstos ultimos en el concepto</t>
  </si>
  <si>
    <t xml:space="preserve">Nota: entre los recursos asignados programados a ejercer acumulado de 5,156.3 miles de </t>
  </si>
  <si>
    <t xml:space="preserve">         pesos y lo erogado anual de 5,150.4 miles de pesos, existe una diferencia de 5.9 miles </t>
  </si>
  <si>
    <r>
      <t xml:space="preserve">Indicador # 3:  </t>
    </r>
    <r>
      <rPr>
        <u val="single"/>
        <sz val="7"/>
        <rFont val="Arial"/>
        <family val="2"/>
      </rPr>
      <t>Recursos ejercidos en el trimestre y acumulado                                                                    ( 5,156.3 )</t>
    </r>
  </si>
  <si>
    <t>Nota 1: lo erogado anual de 5,156.3 miles de pesos se integra por 5,150.4 m de p asignados y 5.9 m</t>
  </si>
  <si>
    <t>(mobiliario y equipo de oficina y gastos complementarios inst.)</t>
  </si>
  <si>
    <t>FECHA DE ELABORACIÓN:   16 de enero de 2013</t>
  </si>
  <si>
    <t>FECHA DE ELABORACIÓN:    16 de enero de 2013</t>
  </si>
  <si>
    <t xml:space="preserve">FECHA DE ELABORACIÓN:     16 de enero de 2013  </t>
  </si>
  <si>
    <t>FECHA DE ELABORACION: 16 de enero de 2013</t>
  </si>
  <si>
    <t>Nota 2: adicionalmente se realizaron auditorias del FISM a los municipios de Ixtlahuacan por (2,153.0 miles de</t>
  </si>
  <si>
    <t xml:space="preserve">            pesos) y Minatitlán por (4,545.1 miles de pesos), además se efectuaron auditorias al fondo FORTAMUN a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</si>
</sst>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  <numFmt numFmtId="180" formatCode="0.00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6" xfId="0" applyNumberFormat="1" applyBorder="1" applyAlignment="1">
      <alignment/>
    </xf>
    <xf numFmtId="167" fontId="3" fillId="0" borderId="16" xfId="48" applyNumberFormat="1" applyFon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3" fillId="0" borderId="16" xfId="48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0" fontId="3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164" fontId="3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167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left" wrapText="1"/>
    </xf>
    <xf numFmtId="165" fontId="0" fillId="0" borderId="16" xfId="0" applyNumberFormat="1" applyBorder="1" applyAlignment="1">
      <alignment horizontal="right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165" fontId="0" fillId="0" borderId="15" xfId="0" applyNumberFormat="1" applyBorder="1" applyAlignment="1">
      <alignment/>
    </xf>
    <xf numFmtId="167" fontId="0" fillId="0" borderId="16" xfId="0" applyNumberFormat="1" applyBorder="1" applyAlignment="1">
      <alignment/>
    </xf>
    <xf numFmtId="179" fontId="0" fillId="0" borderId="0" xfId="48" applyNumberFormat="1" applyFont="1" applyBorder="1" applyAlignment="1">
      <alignment horizontal="right"/>
    </xf>
    <xf numFmtId="0" fontId="48" fillId="0" borderId="16" xfId="0" applyFont="1" applyBorder="1" applyAlignment="1">
      <alignment horizontal="left" wrapText="1"/>
    </xf>
    <xf numFmtId="0" fontId="0" fillId="0" borderId="16" xfId="0" applyFill="1" applyBorder="1" applyAlignment="1">
      <alignment/>
    </xf>
    <xf numFmtId="0" fontId="49" fillId="0" borderId="16" xfId="53" applyFont="1" applyBorder="1" applyAlignment="1">
      <alignment horizontal="left" wrapText="1"/>
      <protection/>
    </xf>
    <xf numFmtId="0" fontId="6" fillId="0" borderId="16" xfId="53" applyFont="1" applyFill="1" applyBorder="1">
      <alignment/>
      <protection/>
    </xf>
    <xf numFmtId="0" fontId="50" fillId="0" borderId="16" xfId="53" applyFont="1" applyBorder="1" applyAlignment="1">
      <alignment horizontal="left" wrapText="1"/>
      <protection/>
    </xf>
    <xf numFmtId="0" fontId="6" fillId="0" borderId="16" xfId="53" applyFont="1" applyBorder="1" applyAlignment="1">
      <alignment horizontal="center"/>
      <protection/>
    </xf>
    <xf numFmtId="0" fontId="6" fillId="0" borderId="16" xfId="53" applyFont="1" applyFill="1" applyBorder="1" applyAlignment="1">
      <alignment horizontal="center"/>
      <protection/>
    </xf>
    <xf numFmtId="0" fontId="6" fillId="0" borderId="16" xfId="53" applyFont="1" applyBorder="1">
      <alignment/>
      <protection/>
    </xf>
    <xf numFmtId="0" fontId="50" fillId="0" borderId="16" xfId="53" applyFont="1" applyFill="1" applyBorder="1" applyAlignment="1">
      <alignment horizontal="left" wrapText="1"/>
      <protection/>
    </xf>
    <xf numFmtId="0" fontId="50" fillId="0" borderId="17" xfId="53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0" fontId="0" fillId="0" borderId="0" xfId="53" applyBorder="1" applyAlignment="1">
      <alignment horizontal="center"/>
      <protection/>
    </xf>
    <xf numFmtId="0" fontId="0" fillId="0" borderId="0" xfId="53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6" xfId="53" applyBorder="1" applyAlignment="1">
      <alignment horizontal="center"/>
      <protection/>
    </xf>
    <xf numFmtId="0" fontId="0" fillId="0" borderId="16" xfId="53" applyFill="1" applyBorder="1" applyAlignment="1">
      <alignment horizontal="center"/>
      <protection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1" fontId="0" fillId="0" borderId="16" xfId="0" applyNumberFormat="1" applyBorder="1" applyAlignment="1">
      <alignment/>
    </xf>
    <xf numFmtId="0" fontId="4" fillId="0" borderId="15" xfId="0" applyFont="1" applyBorder="1" applyAlignment="1">
      <alignment wrapText="1"/>
    </xf>
    <xf numFmtId="0" fontId="4" fillId="33" borderId="23" xfId="0" applyFont="1" applyFill="1" applyBorder="1" applyAlignment="1">
      <alignment horizontal="justify" vertical="center" wrapText="1"/>
    </xf>
    <xf numFmtId="0" fontId="0" fillId="0" borderId="11" xfId="0" applyBorder="1" applyAlignment="1">
      <alignment horizontal="center"/>
    </xf>
    <xf numFmtId="167" fontId="0" fillId="0" borderId="15" xfId="0" applyNumberFormat="1" applyBorder="1" applyAlignment="1">
      <alignment/>
    </xf>
    <xf numFmtId="167" fontId="3" fillId="0" borderId="15" xfId="0" applyNumberFormat="1" applyFont="1" applyBorder="1" applyAlignment="1">
      <alignment/>
    </xf>
    <xf numFmtId="167" fontId="3" fillId="0" borderId="11" xfId="0" applyNumberFormat="1" applyFont="1" applyFill="1" applyBorder="1" applyAlignment="1">
      <alignment horizontal="center"/>
    </xf>
    <xf numFmtId="165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4" fontId="3" fillId="0" borderId="16" xfId="48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67" fontId="0" fillId="0" borderId="16" xfId="48" applyNumberFormat="1" applyFont="1" applyFill="1" applyBorder="1" applyAlignment="1">
      <alignment/>
    </xf>
    <xf numFmtId="165" fontId="3" fillId="0" borderId="16" xfId="0" applyNumberFormat="1" applyFon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0" fontId="4" fillId="0" borderId="22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171" fontId="0" fillId="0" borderId="16" xfId="0" applyNumberFormat="1" applyBorder="1" applyAlignment="1">
      <alignment/>
    </xf>
    <xf numFmtId="0" fontId="0" fillId="0" borderId="17" xfId="0" applyFont="1" applyBorder="1" applyAlignment="1">
      <alignment/>
    </xf>
    <xf numFmtId="0" fontId="4" fillId="0" borderId="23" xfId="0" applyFont="1" applyBorder="1" applyAlignment="1">
      <alignment vertical="center" wrapText="1"/>
    </xf>
    <xf numFmtId="0" fontId="4" fillId="0" borderId="23" xfId="0" applyFont="1" applyBorder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43" fontId="3" fillId="0" borderId="11" xfId="0" applyNumberFormat="1" applyFont="1" applyBorder="1" applyAlignment="1">
      <alignment/>
    </xf>
    <xf numFmtId="167" fontId="3" fillId="0" borderId="11" xfId="0" applyNumberFormat="1" applyFont="1" applyBorder="1" applyAlignment="1">
      <alignment/>
    </xf>
    <xf numFmtId="43" fontId="3" fillId="0" borderId="17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4</xdr:row>
      <xdr:rowOff>47625</xdr:rowOff>
    </xdr:from>
    <xdr:to>
      <xdr:col>0</xdr:col>
      <xdr:colOff>561975</xdr:colOff>
      <xdr:row>4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695325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3</xdr:row>
      <xdr:rowOff>19050</xdr:rowOff>
    </xdr:from>
    <xdr:to>
      <xdr:col>0</xdr:col>
      <xdr:colOff>571500</xdr:colOff>
      <xdr:row>3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504825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23</xdr:row>
      <xdr:rowOff>0</xdr:rowOff>
    </xdr:from>
    <xdr:ext cx="10477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3952875" y="4324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104775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3952875" y="4324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2238375</xdr:colOff>
      <xdr:row>2</xdr:row>
      <xdr:rowOff>19050</xdr:rowOff>
    </xdr:from>
    <xdr:ext cx="7820025" cy="4943475"/>
    <xdr:sp>
      <xdr:nvSpPr>
        <xdr:cNvPr id="1" name="AutoShape 1"/>
        <xdr:cNvSpPr>
          <a:spLocks noChangeAspect="1"/>
        </xdr:cNvSpPr>
      </xdr:nvSpPr>
      <xdr:spPr>
        <a:xfrm>
          <a:off x="2238375" y="342900"/>
          <a:ext cx="7820025" cy="494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</xdr:row>
      <xdr:rowOff>0</xdr:rowOff>
    </xdr:from>
    <xdr:ext cx="7239000" cy="8496300"/>
    <xdr:sp>
      <xdr:nvSpPr>
        <xdr:cNvPr id="1" name="AutoShape 1"/>
        <xdr:cNvSpPr>
          <a:spLocks noChangeAspect="1"/>
        </xdr:cNvSpPr>
      </xdr:nvSpPr>
      <xdr:spPr>
        <a:xfrm>
          <a:off x="4248150" y="161925"/>
          <a:ext cx="7239000" cy="849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5457825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342900</xdr:colOff>
      <xdr:row>5</xdr:row>
      <xdr:rowOff>9525</xdr:rowOff>
    </xdr:from>
    <xdr:to>
      <xdr:col>1</xdr:col>
      <xdr:colOff>514350</xdr:colOff>
      <xdr:row>6</xdr:row>
      <xdr:rowOff>200025</xdr:rowOff>
    </xdr:to>
    <xdr:grpSp>
      <xdr:nvGrpSpPr>
        <xdr:cNvPr id="2" name="Group 8"/>
        <xdr:cNvGrpSpPr>
          <a:grpSpLocks/>
        </xdr:cNvGrpSpPr>
      </xdr:nvGrpSpPr>
      <xdr:grpSpPr>
        <a:xfrm>
          <a:off x="1057275" y="819150"/>
          <a:ext cx="171450" cy="381000"/>
          <a:chOff x="175" y="2326"/>
          <a:chExt cx="17" cy="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75" y="234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="80" zoomScaleNormal="80" zoomScalePageLayoutView="0" workbookViewId="0" topLeftCell="A14">
      <selection activeCell="O45" sqref="O45"/>
    </sheetView>
  </sheetViews>
  <sheetFormatPr defaultColWidth="11.421875" defaultRowHeight="12.75"/>
  <cols>
    <col min="1" max="1" width="27.140625" style="0" customWidth="1"/>
    <col min="2" max="2" width="15.421875" style="0" customWidth="1"/>
    <col min="3" max="3" width="16.7109375" style="0" customWidth="1"/>
    <col min="4" max="4" width="23.8515625" style="0" customWidth="1"/>
    <col min="5" max="5" width="13.140625" style="0" customWidth="1"/>
    <col min="6" max="6" width="9.140625" style="0" customWidth="1"/>
    <col min="7" max="7" width="9.421875" style="0" customWidth="1"/>
    <col min="8" max="8" width="9.8515625" style="0" customWidth="1"/>
    <col min="9" max="9" width="10.28125" style="0" customWidth="1"/>
    <col min="10" max="10" width="10.140625" style="0" customWidth="1"/>
    <col min="12" max="12" width="12.8515625" style="0" bestFit="1" customWidth="1"/>
  </cols>
  <sheetData>
    <row r="1" spans="1:10" ht="12.75">
      <c r="A1" s="25"/>
      <c r="B1" s="25"/>
      <c r="C1" s="25"/>
      <c r="D1" s="25"/>
      <c r="E1" s="25"/>
      <c r="F1" s="25"/>
      <c r="G1" s="25"/>
      <c r="H1" s="25"/>
      <c r="I1" s="160" t="s">
        <v>27</v>
      </c>
      <c r="J1" s="160"/>
    </row>
    <row r="2" spans="1:11" ht="12.75">
      <c r="A2" s="176" t="s">
        <v>82</v>
      </c>
      <c r="B2" s="177"/>
      <c r="C2" s="177"/>
      <c r="D2" s="177"/>
      <c r="E2" s="177"/>
      <c r="F2" s="177"/>
      <c r="G2" s="177"/>
      <c r="H2" s="177"/>
      <c r="I2" s="177"/>
      <c r="J2" s="178"/>
      <c r="K2" s="65"/>
    </row>
    <row r="3" spans="1:11" ht="12.75">
      <c r="A3" s="179" t="s">
        <v>5</v>
      </c>
      <c r="B3" s="180"/>
      <c r="C3" s="180"/>
      <c r="D3" s="180"/>
      <c r="E3" s="180"/>
      <c r="F3" s="180"/>
      <c r="G3" s="180"/>
      <c r="H3" s="180"/>
      <c r="I3" s="180"/>
      <c r="J3" s="181"/>
      <c r="K3" s="65"/>
    </row>
    <row r="4" spans="1:11" ht="12.75">
      <c r="A4" s="37" t="s">
        <v>2</v>
      </c>
      <c r="B4" s="38"/>
      <c r="C4" s="38"/>
      <c r="D4" s="38"/>
      <c r="E4" s="38"/>
      <c r="F4" s="38"/>
      <c r="G4" s="38" t="s">
        <v>61</v>
      </c>
      <c r="H4" s="38"/>
      <c r="I4" s="38"/>
      <c r="J4" s="36"/>
      <c r="K4" s="65"/>
    </row>
    <row r="5" spans="1:11" ht="16.5" customHeight="1">
      <c r="A5" s="79" t="s">
        <v>4</v>
      </c>
      <c r="B5" s="80"/>
      <c r="C5" s="80"/>
      <c r="D5" s="80"/>
      <c r="E5" s="80"/>
      <c r="F5" s="80"/>
      <c r="G5" s="80"/>
      <c r="H5" s="80"/>
      <c r="I5" s="80"/>
      <c r="J5" s="43"/>
      <c r="K5" s="65"/>
    </row>
    <row r="6" spans="1:11" ht="12.75">
      <c r="A6" s="170" t="s">
        <v>45</v>
      </c>
      <c r="B6" s="173" t="s">
        <v>46</v>
      </c>
      <c r="C6" s="173" t="s">
        <v>47</v>
      </c>
      <c r="D6" s="173" t="s">
        <v>48</v>
      </c>
      <c r="E6" s="161" t="s">
        <v>50</v>
      </c>
      <c r="F6" s="162"/>
      <c r="G6" s="161" t="s">
        <v>49</v>
      </c>
      <c r="H6" s="167"/>
      <c r="I6" s="167"/>
      <c r="J6" s="162"/>
      <c r="K6" s="65"/>
    </row>
    <row r="7" spans="1:11" ht="12.75">
      <c r="A7" s="171"/>
      <c r="B7" s="174"/>
      <c r="C7" s="174"/>
      <c r="D7" s="174"/>
      <c r="E7" s="163"/>
      <c r="F7" s="164"/>
      <c r="G7" s="163"/>
      <c r="H7" s="168"/>
      <c r="I7" s="168"/>
      <c r="J7" s="164"/>
      <c r="K7" s="65"/>
    </row>
    <row r="8" spans="1:11" ht="54" customHeight="1">
      <c r="A8" s="171"/>
      <c r="B8" s="174"/>
      <c r="C8" s="174"/>
      <c r="D8" s="174"/>
      <c r="E8" s="165"/>
      <c r="F8" s="166"/>
      <c r="G8" s="165"/>
      <c r="H8" s="169"/>
      <c r="I8" s="169"/>
      <c r="J8" s="166"/>
      <c r="K8" s="65"/>
    </row>
    <row r="9" spans="1:10" ht="12.75">
      <c r="A9" s="171"/>
      <c r="B9" s="174"/>
      <c r="C9" s="174"/>
      <c r="D9" s="174"/>
      <c r="E9" s="170" t="s">
        <v>40</v>
      </c>
      <c r="F9" s="170" t="s">
        <v>6</v>
      </c>
      <c r="G9" s="170" t="s">
        <v>39</v>
      </c>
      <c r="H9" s="170" t="s">
        <v>41</v>
      </c>
      <c r="I9" s="170" t="s">
        <v>42</v>
      </c>
      <c r="J9" s="170" t="s">
        <v>43</v>
      </c>
    </row>
    <row r="10" spans="1:10" ht="15" customHeight="1">
      <c r="A10" s="172"/>
      <c r="B10" s="175"/>
      <c r="C10" s="175"/>
      <c r="D10" s="175"/>
      <c r="E10" s="172"/>
      <c r="F10" s="172"/>
      <c r="G10" s="172"/>
      <c r="H10" s="172"/>
      <c r="I10" s="172"/>
      <c r="J10" s="172"/>
    </row>
    <row r="11" spans="1:10" ht="12.75">
      <c r="A11" s="29" t="s">
        <v>0</v>
      </c>
      <c r="B11" s="36"/>
      <c r="C11" s="36"/>
      <c r="D11" s="92">
        <f>SUM(D12+D13+D15+D16+D25+D34+D38+D40+D42)</f>
        <v>3913428.3000000003</v>
      </c>
      <c r="E11" s="132">
        <f>SUM(E12+E13+E15+E16+E25+E34+E38+E40+E42)</f>
        <v>5156.299999999999</v>
      </c>
      <c r="F11" s="156">
        <f>SUM(F12:F42)</f>
        <v>100.00000000000003</v>
      </c>
      <c r="G11" s="36"/>
      <c r="H11" s="36"/>
      <c r="I11" s="36"/>
      <c r="J11" s="36"/>
    </row>
    <row r="12" spans="1:10" ht="12.75">
      <c r="A12" s="34" t="s">
        <v>18</v>
      </c>
      <c r="B12" s="56" t="s">
        <v>84</v>
      </c>
      <c r="C12" s="36" t="s">
        <v>53</v>
      </c>
      <c r="D12" s="54">
        <v>2167720.5</v>
      </c>
      <c r="E12" s="133">
        <v>930</v>
      </c>
      <c r="F12" s="156">
        <f>E12*100/E11</f>
        <v>18.036188739987978</v>
      </c>
      <c r="G12" s="36">
        <v>10</v>
      </c>
      <c r="H12" s="36">
        <v>15</v>
      </c>
      <c r="I12" s="36">
        <v>20</v>
      </c>
      <c r="J12" s="36">
        <v>100</v>
      </c>
    </row>
    <row r="13" spans="1:10" ht="12.75">
      <c r="A13" s="83" t="s">
        <v>19</v>
      </c>
      <c r="B13" s="56" t="s">
        <v>85</v>
      </c>
      <c r="C13" s="36" t="s">
        <v>53</v>
      </c>
      <c r="D13" s="54">
        <v>784778.5</v>
      </c>
      <c r="E13" s="133">
        <v>645</v>
      </c>
      <c r="F13" s="156">
        <f>E13*100/E11</f>
        <v>12.508969609991663</v>
      </c>
      <c r="G13" s="36">
        <v>10</v>
      </c>
      <c r="H13" s="36">
        <v>15</v>
      </c>
      <c r="I13" s="36">
        <v>20</v>
      </c>
      <c r="J13" s="36">
        <v>100</v>
      </c>
    </row>
    <row r="14" spans="1:10" ht="12.75">
      <c r="A14" s="52" t="s">
        <v>17</v>
      </c>
      <c r="B14" s="40"/>
      <c r="C14" s="36"/>
      <c r="D14" s="36"/>
      <c r="E14" s="135"/>
      <c r="F14" s="36"/>
      <c r="G14" s="36"/>
      <c r="H14" s="36"/>
      <c r="I14" s="36"/>
      <c r="J14" s="36"/>
    </row>
    <row r="15" spans="1:10" ht="12.75">
      <c r="A15" s="100" t="s">
        <v>23</v>
      </c>
      <c r="B15" s="56" t="s">
        <v>86</v>
      </c>
      <c r="C15" s="36" t="s">
        <v>53</v>
      </c>
      <c r="D15" s="54">
        <v>14095.4</v>
      </c>
      <c r="E15" s="133">
        <v>92</v>
      </c>
      <c r="F15" s="156">
        <f>E15*100/E11</f>
        <v>1.7842251226654775</v>
      </c>
      <c r="G15" s="36">
        <v>10</v>
      </c>
      <c r="H15" s="36">
        <v>70</v>
      </c>
      <c r="I15" s="145">
        <v>95</v>
      </c>
      <c r="J15" s="36">
        <v>100</v>
      </c>
    </row>
    <row r="16" spans="1:12" ht="12.75">
      <c r="A16" s="57" t="s">
        <v>24</v>
      </c>
      <c r="B16" s="71"/>
      <c r="C16" s="42" t="s">
        <v>54</v>
      </c>
      <c r="D16" s="39">
        <f>SUM(D17:D24)</f>
        <v>95505.5</v>
      </c>
      <c r="E16" s="133">
        <v>1015</v>
      </c>
      <c r="F16" s="155">
        <f>E16*100/E11</f>
        <v>19.684657603320215</v>
      </c>
      <c r="G16" s="42"/>
      <c r="H16" s="36"/>
      <c r="I16" s="36"/>
      <c r="J16" s="36"/>
      <c r="L16" s="88"/>
    </row>
    <row r="17" spans="1:10" ht="12.75">
      <c r="A17" s="35"/>
      <c r="B17" s="53" t="s">
        <v>87</v>
      </c>
      <c r="C17" s="36" t="s">
        <v>55</v>
      </c>
      <c r="D17" s="41">
        <v>10032.8</v>
      </c>
      <c r="E17" s="135"/>
      <c r="F17" s="36"/>
      <c r="G17" s="36">
        <v>30</v>
      </c>
      <c r="H17" s="36">
        <v>90</v>
      </c>
      <c r="I17" s="145">
        <v>95</v>
      </c>
      <c r="J17" s="36">
        <v>100</v>
      </c>
    </row>
    <row r="18" spans="1:10" ht="12.75">
      <c r="A18" s="35"/>
      <c r="B18" s="56" t="s">
        <v>88</v>
      </c>
      <c r="C18" s="36" t="s">
        <v>56</v>
      </c>
      <c r="D18" s="41">
        <v>19163.5</v>
      </c>
      <c r="E18" s="135"/>
      <c r="F18" s="36"/>
      <c r="G18" s="36">
        <v>30</v>
      </c>
      <c r="H18" s="36">
        <v>90</v>
      </c>
      <c r="I18" s="145">
        <v>95</v>
      </c>
      <c r="J18" s="36">
        <v>100</v>
      </c>
    </row>
    <row r="19" spans="1:10" ht="12.75">
      <c r="A19" s="35"/>
      <c r="B19" s="56" t="s">
        <v>89</v>
      </c>
      <c r="C19" s="36" t="s">
        <v>59</v>
      </c>
      <c r="D19" s="41">
        <v>5172.6</v>
      </c>
      <c r="E19" s="135"/>
      <c r="F19" s="36"/>
      <c r="G19" s="36">
        <v>30</v>
      </c>
      <c r="H19" s="36">
        <v>90</v>
      </c>
      <c r="I19" s="145">
        <v>95</v>
      </c>
      <c r="J19" s="36">
        <v>100</v>
      </c>
    </row>
    <row r="20" spans="1:10" ht="12.75">
      <c r="A20" s="35"/>
      <c r="B20" s="56" t="s">
        <v>90</v>
      </c>
      <c r="C20" s="36" t="s">
        <v>69</v>
      </c>
      <c r="D20" s="41">
        <v>6821.9</v>
      </c>
      <c r="E20" s="135"/>
      <c r="F20" s="36"/>
      <c r="G20" s="36">
        <v>30</v>
      </c>
      <c r="H20" s="36">
        <v>90</v>
      </c>
      <c r="I20" s="145">
        <v>95</v>
      </c>
      <c r="J20" s="36">
        <v>100</v>
      </c>
    </row>
    <row r="21" spans="1:10" ht="12.75">
      <c r="A21" s="35"/>
      <c r="B21" s="56" t="s">
        <v>91</v>
      </c>
      <c r="C21" s="36" t="s">
        <v>70</v>
      </c>
      <c r="D21" s="41">
        <v>3562.2</v>
      </c>
      <c r="E21" s="135"/>
      <c r="F21" s="36"/>
      <c r="G21" s="36">
        <v>30</v>
      </c>
      <c r="H21" s="36">
        <v>90</v>
      </c>
      <c r="I21" s="145">
        <v>95</v>
      </c>
      <c r="J21" s="36">
        <v>100</v>
      </c>
    </row>
    <row r="22" spans="1:12" ht="12.75">
      <c r="A22" s="35"/>
      <c r="B22" s="56" t="s">
        <v>92</v>
      </c>
      <c r="C22" s="36" t="s">
        <v>60</v>
      </c>
      <c r="D22" s="41">
        <v>23480.6</v>
      </c>
      <c r="E22" s="135"/>
      <c r="F22" s="36"/>
      <c r="G22" s="36">
        <v>30</v>
      </c>
      <c r="H22" s="36">
        <v>90</v>
      </c>
      <c r="I22" s="145">
        <v>95</v>
      </c>
      <c r="J22" s="36">
        <v>100</v>
      </c>
      <c r="L22" s="33"/>
    </row>
    <row r="23" spans="1:10" ht="12.75">
      <c r="A23" s="35"/>
      <c r="B23" s="56" t="s">
        <v>93</v>
      </c>
      <c r="C23" s="36" t="s">
        <v>57</v>
      </c>
      <c r="D23" s="41">
        <v>21242.4</v>
      </c>
      <c r="E23" s="135"/>
      <c r="F23" s="36"/>
      <c r="G23" s="36">
        <v>30</v>
      </c>
      <c r="H23" s="36">
        <v>90</v>
      </c>
      <c r="I23" s="145">
        <v>95</v>
      </c>
      <c r="J23" s="36">
        <v>100</v>
      </c>
    </row>
    <row r="24" spans="1:10" ht="12.75">
      <c r="A24" s="34"/>
      <c r="B24" s="56" t="s">
        <v>94</v>
      </c>
      <c r="C24" s="36" t="s">
        <v>58</v>
      </c>
      <c r="D24" s="41">
        <v>6029.5</v>
      </c>
      <c r="E24" s="135"/>
      <c r="F24" s="36"/>
      <c r="G24" s="36">
        <v>30</v>
      </c>
      <c r="H24" s="36">
        <v>90</v>
      </c>
      <c r="I24" s="145">
        <v>95</v>
      </c>
      <c r="J24" s="36">
        <v>100</v>
      </c>
    </row>
    <row r="25" spans="1:12" ht="12.75">
      <c r="A25" s="34" t="s">
        <v>20</v>
      </c>
      <c r="B25" s="71"/>
      <c r="C25" s="42" t="s">
        <v>54</v>
      </c>
      <c r="D25" s="39">
        <f>SUM(D26:D33)</f>
        <v>268805.89999999997</v>
      </c>
      <c r="E25" s="136">
        <v>1430</v>
      </c>
      <c r="F25" s="155">
        <f>E25*100/E11</f>
        <v>27.733064406648182</v>
      </c>
      <c r="G25" s="42"/>
      <c r="H25" s="36"/>
      <c r="I25" s="36"/>
      <c r="J25" s="36"/>
      <c r="L25" s="88"/>
    </row>
    <row r="26" spans="1:10" ht="12.75">
      <c r="A26" s="35"/>
      <c r="B26" s="56" t="s">
        <v>95</v>
      </c>
      <c r="C26" s="36" t="s">
        <v>55</v>
      </c>
      <c r="D26" s="41">
        <v>12114</v>
      </c>
      <c r="E26" s="135"/>
      <c r="F26" s="36"/>
      <c r="G26" s="36">
        <v>30</v>
      </c>
      <c r="H26" s="36">
        <v>90</v>
      </c>
      <c r="I26" s="145">
        <v>95</v>
      </c>
      <c r="J26" s="36">
        <v>100</v>
      </c>
    </row>
    <row r="27" spans="1:10" ht="12.75">
      <c r="A27" s="35"/>
      <c r="B27" s="56" t="s">
        <v>96</v>
      </c>
      <c r="C27" s="36" t="s">
        <v>56</v>
      </c>
      <c r="D27" s="41">
        <v>61944.4</v>
      </c>
      <c r="E27" s="135"/>
      <c r="F27" s="36"/>
      <c r="G27" s="36">
        <v>30</v>
      </c>
      <c r="H27" s="36">
        <v>90</v>
      </c>
      <c r="I27" s="145">
        <v>95</v>
      </c>
      <c r="J27" s="36">
        <v>100</v>
      </c>
    </row>
    <row r="28" spans="1:10" ht="12.75">
      <c r="A28" s="35"/>
      <c r="B28" s="56" t="s">
        <v>97</v>
      </c>
      <c r="C28" s="36" t="s">
        <v>59</v>
      </c>
      <c r="D28" s="41">
        <v>8809.7</v>
      </c>
      <c r="E28" s="135"/>
      <c r="F28" s="36"/>
      <c r="G28" s="36">
        <v>30</v>
      </c>
      <c r="H28" s="36">
        <v>90</v>
      </c>
      <c r="I28" s="145">
        <v>95</v>
      </c>
      <c r="J28" s="36">
        <v>100</v>
      </c>
    </row>
    <row r="29" spans="1:10" ht="12.75">
      <c r="A29" s="35"/>
      <c r="B29" s="56" t="s">
        <v>98</v>
      </c>
      <c r="C29" s="36" t="s">
        <v>69</v>
      </c>
      <c r="D29" s="41">
        <v>8179</v>
      </c>
      <c r="E29" s="135"/>
      <c r="F29" s="36"/>
      <c r="G29" s="36">
        <v>30</v>
      </c>
      <c r="H29" s="36">
        <v>90</v>
      </c>
      <c r="I29" s="145">
        <v>95</v>
      </c>
      <c r="J29" s="36">
        <v>100</v>
      </c>
    </row>
    <row r="30" spans="1:10" ht="12.75">
      <c r="A30" s="35"/>
      <c r="B30" s="56" t="s">
        <v>99</v>
      </c>
      <c r="C30" s="36" t="s">
        <v>70</v>
      </c>
      <c r="D30" s="41">
        <v>11443.6</v>
      </c>
      <c r="E30" s="135"/>
      <c r="F30" s="36"/>
      <c r="G30" s="36">
        <v>30</v>
      </c>
      <c r="H30" s="36">
        <v>90</v>
      </c>
      <c r="I30" s="145">
        <v>95</v>
      </c>
      <c r="J30" s="36">
        <v>100</v>
      </c>
    </row>
    <row r="31" spans="1:10" ht="12.75">
      <c r="A31" s="35"/>
      <c r="B31" s="56" t="s">
        <v>100</v>
      </c>
      <c r="C31" s="36" t="s">
        <v>60</v>
      </c>
      <c r="D31" s="41">
        <v>68091.9</v>
      </c>
      <c r="E31" s="135"/>
      <c r="F31" s="36"/>
      <c r="G31" s="36">
        <v>30</v>
      </c>
      <c r="H31" s="36">
        <v>90</v>
      </c>
      <c r="I31" s="145">
        <v>95</v>
      </c>
      <c r="J31" s="36">
        <v>100</v>
      </c>
    </row>
    <row r="32" spans="1:10" ht="12.75">
      <c r="A32" s="35"/>
      <c r="B32" s="56" t="s">
        <v>101</v>
      </c>
      <c r="C32" s="36" t="s">
        <v>57</v>
      </c>
      <c r="D32" s="41">
        <v>47607.3</v>
      </c>
      <c r="E32" s="135"/>
      <c r="F32" s="36"/>
      <c r="G32" s="36">
        <v>30</v>
      </c>
      <c r="H32" s="36">
        <v>90</v>
      </c>
      <c r="I32" s="145">
        <v>95</v>
      </c>
      <c r="J32" s="36">
        <v>100</v>
      </c>
    </row>
    <row r="33" spans="1:10" ht="12.75">
      <c r="A33" s="35"/>
      <c r="B33" s="56" t="s">
        <v>102</v>
      </c>
      <c r="C33" s="36" t="s">
        <v>58</v>
      </c>
      <c r="D33" s="41">
        <v>50616</v>
      </c>
      <c r="E33" s="135"/>
      <c r="F33" s="36"/>
      <c r="G33" s="36">
        <v>30</v>
      </c>
      <c r="H33" s="36">
        <v>90</v>
      </c>
      <c r="I33" s="145">
        <v>95</v>
      </c>
      <c r="J33" s="36">
        <v>100</v>
      </c>
    </row>
    <row r="34" spans="1:12" ht="12.75">
      <c r="A34" s="83" t="s">
        <v>106</v>
      </c>
      <c r="B34" s="36" t="s">
        <v>129</v>
      </c>
      <c r="C34" s="36" t="s">
        <v>53</v>
      </c>
      <c r="D34" s="45">
        <f>SUM(D35:D37)</f>
        <v>129825.70000000001</v>
      </c>
      <c r="E34" s="136">
        <v>230</v>
      </c>
      <c r="F34" s="155">
        <f>E34*100/E11</f>
        <v>4.4605628066636935</v>
      </c>
      <c r="G34" s="42"/>
      <c r="H34" s="36"/>
      <c r="I34" s="36"/>
      <c r="J34" s="36"/>
      <c r="L34" s="90"/>
    </row>
    <row r="35" spans="1:12" ht="12.75" customHeight="1">
      <c r="A35" s="83"/>
      <c r="B35" s="36"/>
      <c r="C35" s="36" t="s">
        <v>131</v>
      </c>
      <c r="D35" s="138">
        <v>35181.2</v>
      </c>
      <c r="E35" s="134"/>
      <c r="F35" s="42"/>
      <c r="G35" s="42"/>
      <c r="H35" s="36"/>
      <c r="I35" s="36">
        <v>50</v>
      </c>
      <c r="J35" s="36">
        <v>100</v>
      </c>
      <c r="L35" s="90"/>
    </row>
    <row r="36" spans="1:12" ht="12" customHeight="1">
      <c r="A36" s="83"/>
      <c r="B36" s="36"/>
      <c r="C36" s="36" t="s">
        <v>132</v>
      </c>
      <c r="D36" s="138">
        <v>55993.9</v>
      </c>
      <c r="E36" s="134"/>
      <c r="F36" s="42"/>
      <c r="G36" s="42"/>
      <c r="H36" s="36"/>
      <c r="I36" s="36">
        <v>50</v>
      </c>
      <c r="J36" s="36">
        <v>100</v>
      </c>
      <c r="L36" s="90"/>
    </row>
    <row r="37" spans="1:10" ht="12" customHeight="1">
      <c r="A37" s="89"/>
      <c r="B37" s="36"/>
      <c r="C37" s="36" t="s">
        <v>133</v>
      </c>
      <c r="D37" s="138">
        <v>38650.6</v>
      </c>
      <c r="E37" s="134"/>
      <c r="F37" s="42"/>
      <c r="G37" s="42"/>
      <c r="H37" s="36"/>
      <c r="I37" s="36">
        <v>15</v>
      </c>
      <c r="J37" s="36">
        <v>100</v>
      </c>
    </row>
    <row r="38" spans="1:10" ht="12.75">
      <c r="A38" s="70" t="s">
        <v>32</v>
      </c>
      <c r="B38" s="36" t="s">
        <v>109</v>
      </c>
      <c r="C38" s="36" t="s">
        <v>53</v>
      </c>
      <c r="D38" s="51">
        <v>108944.1</v>
      </c>
      <c r="E38" s="134">
        <v>200.5</v>
      </c>
      <c r="F38" s="155">
        <f>E38*100/E11</f>
        <v>3.8884471423307416</v>
      </c>
      <c r="G38" s="36">
        <v>0</v>
      </c>
      <c r="H38" s="36">
        <v>5</v>
      </c>
      <c r="I38" s="36">
        <v>5</v>
      </c>
      <c r="J38" s="36">
        <v>100</v>
      </c>
    </row>
    <row r="39" spans="1:10" ht="4.5" customHeight="1">
      <c r="A39" s="70"/>
      <c r="B39" s="36"/>
      <c r="C39" s="36"/>
      <c r="D39" s="51"/>
      <c r="E39" s="134"/>
      <c r="F39" s="42"/>
      <c r="G39" s="36"/>
      <c r="H39" s="36"/>
      <c r="I39" s="36"/>
      <c r="J39" s="36"/>
    </row>
    <row r="40" spans="1:10" ht="12.75">
      <c r="A40" s="70" t="s">
        <v>22</v>
      </c>
      <c r="B40" s="36" t="s">
        <v>103</v>
      </c>
      <c r="C40" s="36" t="s">
        <v>53</v>
      </c>
      <c r="D40" s="51">
        <v>180503.2</v>
      </c>
      <c r="E40" s="134">
        <v>332.9</v>
      </c>
      <c r="F40" s="155">
        <f>E40*100/E11</f>
        <v>6.456179818862363</v>
      </c>
      <c r="G40" s="36">
        <v>10</v>
      </c>
      <c r="H40" s="36">
        <v>60</v>
      </c>
      <c r="I40" s="36">
        <v>95</v>
      </c>
      <c r="J40" s="36">
        <v>100</v>
      </c>
    </row>
    <row r="41" spans="1:10" ht="6.75" customHeight="1">
      <c r="A41" s="70"/>
      <c r="B41" s="36"/>
      <c r="C41" s="36"/>
      <c r="D41" s="51"/>
      <c r="E41" s="134"/>
      <c r="F41" s="42"/>
      <c r="G41" s="36"/>
      <c r="H41" s="36"/>
      <c r="I41" s="36"/>
      <c r="J41" s="36"/>
    </row>
    <row r="42" spans="1:10" ht="12.75">
      <c r="A42" s="84" t="s">
        <v>107</v>
      </c>
      <c r="B42" s="43" t="s">
        <v>108</v>
      </c>
      <c r="C42" s="43" t="s">
        <v>110</v>
      </c>
      <c r="D42" s="85">
        <v>163249.5</v>
      </c>
      <c r="E42" s="137">
        <v>280.9</v>
      </c>
      <c r="F42" s="157">
        <f>E42*100/E11</f>
        <v>5.447704749529701</v>
      </c>
      <c r="G42" s="43">
        <v>0</v>
      </c>
      <c r="H42" s="43">
        <v>0</v>
      </c>
      <c r="I42" s="43">
        <v>10</v>
      </c>
      <c r="J42" s="147">
        <v>100</v>
      </c>
    </row>
    <row r="43" spans="1:10" ht="12.75">
      <c r="A43" s="25" t="s">
        <v>167</v>
      </c>
      <c r="B43" s="25"/>
      <c r="C43" s="25"/>
      <c r="D43" s="25"/>
      <c r="E43" s="25" t="s">
        <v>44</v>
      </c>
      <c r="F43" s="25"/>
      <c r="G43" s="25"/>
      <c r="H43" s="25"/>
      <c r="I43" s="25"/>
      <c r="J43" s="25"/>
    </row>
    <row r="44" spans="1:10" ht="12.75">
      <c r="A44" s="152" t="s">
        <v>165</v>
      </c>
      <c r="B44" s="153"/>
      <c r="C44" s="153"/>
      <c r="D44" s="153"/>
      <c r="E44" s="25" t="s">
        <v>83</v>
      </c>
      <c r="F44" s="25"/>
      <c r="G44" s="25"/>
      <c r="H44" s="25"/>
      <c r="I44" s="25"/>
      <c r="J44" s="25"/>
    </row>
    <row r="45" spans="1:10" ht="12.75">
      <c r="A45" s="152" t="s">
        <v>148</v>
      </c>
      <c r="B45" s="153"/>
      <c r="C45" s="153"/>
      <c r="D45" s="153"/>
      <c r="E45" s="25" t="s">
        <v>79</v>
      </c>
      <c r="F45" s="25"/>
      <c r="G45" s="25"/>
      <c r="H45" s="25"/>
      <c r="I45" s="25"/>
      <c r="J45" s="25"/>
    </row>
    <row r="46" spans="1:10" ht="12.75">
      <c r="A46" s="154" t="s">
        <v>171</v>
      </c>
      <c r="B46" s="154"/>
      <c r="C46" s="154"/>
      <c r="D46" s="154"/>
      <c r="E46" s="25"/>
      <c r="F46" s="25"/>
      <c r="G46" s="25"/>
      <c r="H46" s="25"/>
      <c r="I46" s="25"/>
      <c r="J46" s="25"/>
    </row>
    <row r="47" spans="1:5" ht="12.75">
      <c r="A47" s="154" t="s">
        <v>172</v>
      </c>
      <c r="B47" s="154"/>
      <c r="C47" s="154"/>
      <c r="D47" s="154"/>
      <c r="E47" s="25" t="s">
        <v>10</v>
      </c>
    </row>
    <row r="48" spans="1:4" ht="12.75">
      <c r="A48" s="154" t="s">
        <v>149</v>
      </c>
      <c r="B48" s="154"/>
      <c r="C48" s="154"/>
      <c r="D48" s="154"/>
    </row>
  </sheetData>
  <sheetProtection/>
  <mergeCells count="15">
    <mergeCell ref="H9:H10"/>
    <mergeCell ref="I9:I10"/>
    <mergeCell ref="J9:J10"/>
    <mergeCell ref="A2:J2"/>
    <mergeCell ref="A3:J3"/>
    <mergeCell ref="I1:J1"/>
    <mergeCell ref="E6:F8"/>
    <mergeCell ref="G6:J8"/>
    <mergeCell ref="A6:A10"/>
    <mergeCell ref="B6:B10"/>
    <mergeCell ref="C6:C10"/>
    <mergeCell ref="D6:D10"/>
    <mergeCell ref="E9:E10"/>
    <mergeCell ref="F9:F10"/>
    <mergeCell ref="G9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4"/>
  <sheetViews>
    <sheetView zoomScale="70" zoomScaleNormal="70" zoomScalePageLayoutView="0" workbookViewId="0" topLeftCell="A3">
      <selection activeCell="I26" sqref="I26"/>
    </sheetView>
  </sheetViews>
  <sheetFormatPr defaultColWidth="11.421875" defaultRowHeight="12.75"/>
  <cols>
    <col min="1" max="1" width="74.7109375" style="0" customWidth="1"/>
    <col min="2" max="2" width="32.140625" style="0" customWidth="1"/>
    <col min="3" max="3" width="21.57421875" style="0" customWidth="1"/>
    <col min="4" max="4" width="21.421875" style="0" customWidth="1"/>
    <col min="5" max="5" width="20.00390625" style="0" customWidth="1"/>
    <col min="6" max="6" width="11.421875" style="0" customWidth="1"/>
  </cols>
  <sheetData>
    <row r="2" ht="12.75">
      <c r="E2" s="32" t="s">
        <v>28</v>
      </c>
    </row>
    <row r="3" spans="1:5" ht="12.75">
      <c r="A3" s="176" t="s">
        <v>82</v>
      </c>
      <c r="B3" s="182"/>
      <c r="C3" s="182"/>
      <c r="D3" s="182"/>
      <c r="E3" s="183"/>
    </row>
    <row r="4" spans="1:5" ht="12.75">
      <c r="A4" s="184" t="s">
        <v>26</v>
      </c>
      <c r="B4" s="185"/>
      <c r="C4" s="185"/>
      <c r="D4" s="185"/>
      <c r="E4" s="186"/>
    </row>
    <row r="5" spans="1:5" ht="12.75">
      <c r="A5" s="179" t="s">
        <v>137</v>
      </c>
      <c r="B5" s="185"/>
      <c r="C5" s="185"/>
      <c r="D5" s="185"/>
      <c r="E5" s="186"/>
    </row>
    <row r="6" spans="1:5" ht="12.75">
      <c r="A6" s="15"/>
      <c r="B6" s="16"/>
      <c r="C6" s="16"/>
      <c r="D6" s="66" t="s">
        <v>35</v>
      </c>
      <c r="E6" s="72"/>
    </row>
    <row r="7" spans="1:5" ht="12.75">
      <c r="A7" s="2"/>
      <c r="B7" s="3"/>
      <c r="C7" s="3"/>
      <c r="D7" s="3"/>
      <c r="E7" s="4"/>
    </row>
    <row r="8" spans="1:5" ht="39.75" customHeight="1">
      <c r="A8" s="187" t="s">
        <v>38</v>
      </c>
      <c r="B8" s="189" t="s">
        <v>64</v>
      </c>
      <c r="C8" s="191" t="s">
        <v>65</v>
      </c>
      <c r="D8" s="189" t="s">
        <v>71</v>
      </c>
      <c r="E8" s="193" t="s">
        <v>72</v>
      </c>
    </row>
    <row r="9" spans="1:5" ht="34.5" customHeight="1">
      <c r="A9" s="188"/>
      <c r="B9" s="190"/>
      <c r="C9" s="192"/>
      <c r="D9" s="190"/>
      <c r="E9" s="194"/>
    </row>
    <row r="10" spans="1:5" s="48" customFormat="1" ht="12.75">
      <c r="A10" s="61"/>
      <c r="B10" s="62"/>
      <c r="C10" s="63"/>
      <c r="D10" s="62"/>
      <c r="E10" s="64"/>
    </row>
    <row r="11" spans="1:5" ht="12.75">
      <c r="A11" s="8"/>
      <c r="B11" s="3"/>
      <c r="C11" s="8"/>
      <c r="D11" s="3"/>
      <c r="E11" s="8"/>
    </row>
    <row r="12" spans="1:5" ht="12.75">
      <c r="A12" s="29" t="s">
        <v>0</v>
      </c>
      <c r="B12" s="58">
        <f>SUM(B14+B16+B18+B20+B22)</f>
        <v>6</v>
      </c>
      <c r="C12" s="58">
        <f>SUM(C14+C16+C18+C20+C22)</f>
        <v>130</v>
      </c>
      <c r="D12" s="58">
        <v>10</v>
      </c>
      <c r="E12" s="139">
        <f>SUM(E14+E16+E18+E20+E22)</f>
        <v>189.1</v>
      </c>
    </row>
    <row r="13" spans="1:5" ht="12.75">
      <c r="A13" s="9"/>
      <c r="B13" s="3"/>
      <c r="C13" s="9"/>
      <c r="D13" s="3"/>
      <c r="E13" s="49"/>
    </row>
    <row r="14" spans="1:5" ht="24">
      <c r="A14" s="107" t="s">
        <v>113</v>
      </c>
      <c r="B14" s="16">
        <v>1</v>
      </c>
      <c r="C14" s="49">
        <v>20</v>
      </c>
      <c r="D14" s="16">
        <v>10</v>
      </c>
      <c r="E14" s="118">
        <v>38.8</v>
      </c>
    </row>
    <row r="15" spans="1:5" ht="12.75">
      <c r="A15" s="108"/>
      <c r="B15" s="117"/>
      <c r="C15" s="49"/>
      <c r="D15" s="16"/>
      <c r="E15" s="118"/>
    </row>
    <row r="16" spans="1:5" ht="36">
      <c r="A16" s="107" t="s">
        <v>114</v>
      </c>
      <c r="B16" s="16">
        <v>1</v>
      </c>
      <c r="C16" s="49">
        <v>20</v>
      </c>
      <c r="D16" s="16">
        <v>10</v>
      </c>
      <c r="E16" s="118">
        <v>38.8</v>
      </c>
    </row>
    <row r="17" spans="1:5" ht="12.75">
      <c r="A17" s="35"/>
      <c r="B17" s="16"/>
      <c r="C17" s="9"/>
      <c r="D17" s="16"/>
      <c r="E17" s="118"/>
    </row>
    <row r="18" spans="1:5" ht="36">
      <c r="A18" s="107" t="s">
        <v>115</v>
      </c>
      <c r="B18" s="16">
        <v>1</v>
      </c>
      <c r="C18" s="49">
        <v>20</v>
      </c>
      <c r="D18" s="16">
        <v>10</v>
      </c>
      <c r="E18" s="118">
        <v>38.8</v>
      </c>
    </row>
    <row r="19" spans="1:5" ht="12.75">
      <c r="A19" s="9"/>
      <c r="B19" s="3"/>
      <c r="C19" s="9"/>
      <c r="D19" s="16"/>
      <c r="E19" s="118"/>
    </row>
    <row r="20" spans="1:5" ht="36">
      <c r="A20" s="107" t="s">
        <v>116</v>
      </c>
      <c r="B20" s="16">
        <v>1</v>
      </c>
      <c r="C20" s="49">
        <v>20</v>
      </c>
      <c r="D20" s="16">
        <v>10</v>
      </c>
      <c r="E20" s="118">
        <v>39.1</v>
      </c>
    </row>
    <row r="21" spans="1:5" ht="12.75">
      <c r="A21" s="35"/>
      <c r="B21" s="16"/>
      <c r="C21" s="9"/>
      <c r="D21" s="16"/>
      <c r="E21" s="118"/>
    </row>
    <row r="22" spans="1:5" ht="24">
      <c r="A22" s="107" t="s">
        <v>117</v>
      </c>
      <c r="B22" s="16">
        <v>2</v>
      </c>
      <c r="C22" s="49">
        <v>50</v>
      </c>
      <c r="D22" s="16">
        <v>10</v>
      </c>
      <c r="E22" s="140">
        <v>33.6</v>
      </c>
    </row>
    <row r="23" spans="1:5" ht="12.75">
      <c r="A23" s="9"/>
      <c r="B23" s="16"/>
      <c r="C23" s="9"/>
      <c r="D23" s="3"/>
      <c r="E23" s="4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3"/>
      <c r="C26" s="9"/>
      <c r="D26" s="3"/>
      <c r="E26" s="9"/>
    </row>
    <row r="27" spans="1:5" ht="12.75">
      <c r="A27" s="10"/>
      <c r="B27" s="6"/>
      <c r="C27" s="10"/>
      <c r="D27" s="6"/>
      <c r="E27" s="10"/>
    </row>
    <row r="29" spans="1:3" ht="12.75">
      <c r="A29" s="25" t="s">
        <v>168</v>
      </c>
      <c r="B29" s="65"/>
      <c r="C29" s="25" t="s">
        <v>25</v>
      </c>
    </row>
    <row r="30" spans="1:3" ht="12.75">
      <c r="A30" s="65"/>
      <c r="B30" s="65"/>
      <c r="C30" s="25"/>
    </row>
    <row r="31" spans="1:4" ht="12.75">
      <c r="A31" s="65"/>
      <c r="B31" s="65"/>
      <c r="C31" s="25" t="s">
        <v>30</v>
      </c>
      <c r="D31" t="s">
        <v>104</v>
      </c>
    </row>
    <row r="32" spans="1:4" ht="12.75">
      <c r="A32" s="65"/>
      <c r="B32" s="65"/>
      <c r="C32" s="25"/>
      <c r="D32" t="s">
        <v>51</v>
      </c>
    </row>
    <row r="33" spans="1:3" ht="12.75">
      <c r="A33" s="65"/>
      <c r="B33" s="65"/>
      <c r="C33" s="25"/>
    </row>
    <row r="34" ht="12.75">
      <c r="C34" s="25" t="s">
        <v>31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="70" zoomScaleNormal="70" zoomScaleSheetLayoutView="70" workbookViewId="0" topLeftCell="A8">
      <selection activeCell="J31" sqref="J31"/>
    </sheetView>
  </sheetViews>
  <sheetFormatPr defaultColWidth="11.421875" defaultRowHeight="12.75"/>
  <cols>
    <col min="1" max="1" width="61.421875" style="0" customWidth="1"/>
    <col min="2" max="2" width="32.140625" style="0" customWidth="1"/>
    <col min="3" max="3" width="19.28125" style="0" customWidth="1"/>
    <col min="4" max="4" width="21.421875" style="0" customWidth="1"/>
    <col min="5" max="5" width="27.140625" style="0" customWidth="1"/>
  </cols>
  <sheetData>
    <row r="1" ht="12.75">
      <c r="E1" s="32" t="s">
        <v>29</v>
      </c>
    </row>
    <row r="2" spans="1:5" ht="12.75">
      <c r="A2" s="176" t="s">
        <v>82</v>
      </c>
      <c r="B2" s="182"/>
      <c r="C2" s="182"/>
      <c r="D2" s="182"/>
      <c r="E2" s="183"/>
    </row>
    <row r="3" spans="1:5" ht="12.75">
      <c r="A3" s="179" t="s">
        <v>63</v>
      </c>
      <c r="B3" s="185"/>
      <c r="C3" s="185"/>
      <c r="D3" s="185"/>
      <c r="E3" s="186"/>
    </row>
    <row r="4" spans="1:5" ht="12.75">
      <c r="A4" s="179" t="s">
        <v>137</v>
      </c>
      <c r="B4" s="185"/>
      <c r="C4" s="185"/>
      <c r="D4" s="185"/>
      <c r="E4" s="186"/>
    </row>
    <row r="5" spans="1:5" ht="12.75">
      <c r="A5" s="15"/>
      <c r="B5" s="16"/>
      <c r="C5" s="16"/>
      <c r="D5" s="66" t="s">
        <v>35</v>
      </c>
      <c r="E5" s="72"/>
    </row>
    <row r="6" spans="1:5" ht="14.25" customHeight="1">
      <c r="A6" s="2"/>
      <c r="B6" s="3"/>
      <c r="C6" s="3"/>
      <c r="D6" s="3"/>
      <c r="E6" s="4"/>
    </row>
    <row r="7" spans="1:5" ht="39.75" customHeight="1">
      <c r="A7" s="187" t="s">
        <v>38</v>
      </c>
      <c r="B7" s="189" t="s">
        <v>64</v>
      </c>
      <c r="C7" s="191" t="s">
        <v>65</v>
      </c>
      <c r="D7" s="189" t="s">
        <v>66</v>
      </c>
      <c r="E7" s="193" t="s">
        <v>72</v>
      </c>
    </row>
    <row r="8" spans="1:5" ht="34.5" customHeight="1">
      <c r="A8" s="188"/>
      <c r="B8" s="190"/>
      <c r="C8" s="192"/>
      <c r="D8" s="190"/>
      <c r="E8" s="194"/>
    </row>
    <row r="9" spans="1:5" s="48" customFormat="1" ht="10.5" customHeight="1">
      <c r="A9" s="61"/>
      <c r="B9" s="62"/>
      <c r="C9" s="63"/>
      <c r="D9" s="62"/>
      <c r="E9" s="64"/>
    </row>
    <row r="10" spans="1:5" ht="27.75" customHeight="1">
      <c r="A10" s="29" t="s">
        <v>0</v>
      </c>
      <c r="B10" s="124">
        <f>SUM(B11+B13+B15+B17+B19+B21+B23+B25+B27+B29+B31)</f>
        <v>12</v>
      </c>
      <c r="C10" s="124">
        <f>SUM(C11+C13+C15+C17+C19+C21+C23+C25+C27+C29+C31)</f>
        <v>163</v>
      </c>
      <c r="D10" s="158">
        <v>36</v>
      </c>
      <c r="E10" s="139">
        <f>SUM(E11+E13+E15+E17+E19+E21+E23+E25+E27+E29+E31)</f>
        <v>266.8</v>
      </c>
    </row>
    <row r="11" spans="1:5" ht="33" customHeight="1">
      <c r="A11" s="111" t="s">
        <v>118</v>
      </c>
      <c r="B11" s="119">
        <v>1</v>
      </c>
      <c r="C11" s="122">
        <v>12</v>
      </c>
      <c r="D11" s="119">
        <v>3</v>
      </c>
      <c r="E11" s="118">
        <v>36.5</v>
      </c>
    </row>
    <row r="12" spans="1:5" ht="6" customHeight="1">
      <c r="A12" s="110"/>
      <c r="B12" s="120"/>
      <c r="C12" s="123"/>
      <c r="D12" s="120"/>
      <c r="E12" s="118"/>
    </row>
    <row r="13" spans="1:5" ht="27" customHeight="1">
      <c r="A13" s="111" t="s">
        <v>119</v>
      </c>
      <c r="B13" s="119">
        <v>1</v>
      </c>
      <c r="C13" s="122">
        <v>12</v>
      </c>
      <c r="D13" s="119">
        <v>4</v>
      </c>
      <c r="E13" s="118">
        <v>36.5</v>
      </c>
    </row>
    <row r="14" spans="1:5" ht="4.5" customHeight="1">
      <c r="A14" s="112"/>
      <c r="B14" s="119"/>
      <c r="C14" s="122"/>
      <c r="D14" s="119"/>
      <c r="E14" s="118"/>
    </row>
    <row r="15" spans="1:5" ht="22.5">
      <c r="A15" s="111" t="s">
        <v>120</v>
      </c>
      <c r="B15" s="120">
        <v>1</v>
      </c>
      <c r="C15" s="123">
        <v>12</v>
      </c>
      <c r="D15" s="120">
        <v>4</v>
      </c>
      <c r="E15" s="118">
        <v>26.1</v>
      </c>
    </row>
    <row r="16" spans="1:5" ht="5.25" customHeight="1">
      <c r="A16" s="112"/>
      <c r="B16" s="119"/>
      <c r="C16" s="122"/>
      <c r="D16" s="119"/>
      <c r="E16" s="118"/>
    </row>
    <row r="17" spans="1:5" ht="33.75">
      <c r="A17" s="111" t="s">
        <v>121</v>
      </c>
      <c r="B17" s="119">
        <v>1</v>
      </c>
      <c r="C17" s="122">
        <v>12</v>
      </c>
      <c r="D17" s="119">
        <v>3</v>
      </c>
      <c r="E17" s="118">
        <v>18</v>
      </c>
    </row>
    <row r="18" spans="1:5" ht="4.5" customHeight="1">
      <c r="A18" s="113"/>
      <c r="B18" s="120"/>
      <c r="C18" s="123"/>
      <c r="D18" s="120"/>
      <c r="E18" s="118"/>
    </row>
    <row r="19" spans="1:5" ht="33.75">
      <c r="A19" s="111" t="s">
        <v>122</v>
      </c>
      <c r="B19" s="119">
        <v>1</v>
      </c>
      <c r="C19" s="122">
        <v>12</v>
      </c>
      <c r="D19" s="119">
        <v>4</v>
      </c>
      <c r="E19" s="118">
        <v>18</v>
      </c>
    </row>
    <row r="20" spans="1:5" ht="5.25" customHeight="1">
      <c r="A20" s="112"/>
      <c r="B20" s="119"/>
      <c r="C20" s="122"/>
      <c r="D20" s="119"/>
      <c r="E20" s="118"/>
    </row>
    <row r="21" spans="1:5" ht="33.75">
      <c r="A21" s="111" t="s">
        <v>130</v>
      </c>
      <c r="B21" s="119">
        <v>1</v>
      </c>
      <c r="C21" s="122">
        <v>12</v>
      </c>
      <c r="D21" s="119">
        <v>3</v>
      </c>
      <c r="E21" s="118">
        <v>18</v>
      </c>
    </row>
    <row r="22" spans="1:5" ht="4.5" customHeight="1">
      <c r="A22" s="112"/>
      <c r="B22" s="119"/>
      <c r="C22" s="122"/>
      <c r="D22" s="119"/>
      <c r="E22" s="118"/>
    </row>
    <row r="23" spans="1:5" ht="33.75">
      <c r="A23" s="109" t="s">
        <v>123</v>
      </c>
      <c r="B23" s="119">
        <v>1</v>
      </c>
      <c r="C23" s="122">
        <v>12</v>
      </c>
      <c r="D23" s="119">
        <v>4</v>
      </c>
      <c r="E23" s="118">
        <v>21.7</v>
      </c>
    </row>
    <row r="24" spans="1:5" ht="4.5" customHeight="1">
      <c r="A24" s="112"/>
      <c r="B24" s="119"/>
      <c r="C24" s="122"/>
      <c r="D24" s="119"/>
      <c r="E24" s="118"/>
    </row>
    <row r="25" spans="1:5" ht="33.75">
      <c r="A25" s="111" t="s">
        <v>124</v>
      </c>
      <c r="B25" s="119">
        <v>1</v>
      </c>
      <c r="C25" s="122">
        <v>12</v>
      </c>
      <c r="D25" s="119">
        <v>4</v>
      </c>
      <c r="E25" s="118">
        <v>40.2</v>
      </c>
    </row>
    <row r="26" spans="1:5" ht="3" customHeight="1">
      <c r="A26" s="112"/>
      <c r="B26" s="119"/>
      <c r="C26" s="122"/>
      <c r="D26" s="119"/>
      <c r="E26" s="118">
        <v>40.2</v>
      </c>
    </row>
    <row r="27" spans="1:5" ht="33.75">
      <c r="A27" s="109" t="s">
        <v>125</v>
      </c>
      <c r="B27" s="119">
        <v>1</v>
      </c>
      <c r="C27" s="122">
        <v>12</v>
      </c>
      <c r="D27" s="119">
        <v>3</v>
      </c>
      <c r="E27" s="118">
        <v>21.7</v>
      </c>
    </row>
    <row r="28" spans="1:5" ht="4.5" customHeight="1">
      <c r="A28" s="114"/>
      <c r="B28" s="119"/>
      <c r="C28" s="122"/>
      <c r="D28" s="119"/>
      <c r="E28" s="118"/>
    </row>
    <row r="29" spans="1:5" ht="22.5">
      <c r="A29" s="115" t="s">
        <v>126</v>
      </c>
      <c r="B29" s="119">
        <v>1</v>
      </c>
      <c r="C29" s="122">
        <v>12</v>
      </c>
      <c r="D29" s="119">
        <v>4</v>
      </c>
      <c r="E29" s="118">
        <v>19</v>
      </c>
    </row>
    <row r="30" spans="1:5" ht="4.5" customHeight="1">
      <c r="A30" s="115"/>
      <c r="B30" s="119"/>
      <c r="C30" s="122"/>
      <c r="D30" s="119"/>
      <c r="E30" s="49"/>
    </row>
    <row r="31" spans="1:5" ht="22.5">
      <c r="A31" s="116" t="s">
        <v>117</v>
      </c>
      <c r="B31" s="121">
        <v>2</v>
      </c>
      <c r="C31" s="121">
        <v>43</v>
      </c>
      <c r="D31" s="121">
        <v>15</v>
      </c>
      <c r="E31" s="141">
        <v>11.1</v>
      </c>
    </row>
    <row r="33" spans="1:3" ht="12.75">
      <c r="A33" s="25" t="s">
        <v>168</v>
      </c>
      <c r="B33" s="65"/>
      <c r="C33" s="25" t="s">
        <v>25</v>
      </c>
    </row>
    <row r="34" spans="1:3" ht="12.75">
      <c r="A34" s="65"/>
      <c r="B34" s="65"/>
      <c r="C34" s="25"/>
    </row>
    <row r="35" spans="1:4" ht="12.75">
      <c r="A35" s="65"/>
      <c r="B35" s="65"/>
      <c r="C35" s="25" t="s">
        <v>30</v>
      </c>
      <c r="D35" t="s">
        <v>104</v>
      </c>
    </row>
    <row r="36" spans="1:4" ht="12.75">
      <c r="A36" s="65"/>
      <c r="B36" s="65"/>
      <c r="C36" s="25"/>
      <c r="D36" t="s">
        <v>51</v>
      </c>
    </row>
    <row r="37" spans="1:3" ht="12.75">
      <c r="A37" s="65"/>
      <c r="B37" s="65"/>
      <c r="C37" s="25"/>
    </row>
    <row r="38" ht="12.75">
      <c r="C38" s="25" t="s">
        <v>31</v>
      </c>
    </row>
  </sheetData>
  <sheetProtection/>
  <mergeCells count="8">
    <mergeCell ref="A2:E2"/>
    <mergeCell ref="A3:E3"/>
    <mergeCell ref="A4:E4"/>
    <mergeCell ref="A7:A8"/>
    <mergeCell ref="B7:B8"/>
    <mergeCell ref="C7:C8"/>
    <mergeCell ref="D7:D8"/>
    <mergeCell ref="E7:E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70" zoomScaleNormal="70" zoomScaleSheetLayoutView="70" zoomScalePageLayoutView="0" workbookViewId="0" topLeftCell="A17">
      <selection activeCell="O44" sqref="O44"/>
    </sheetView>
  </sheetViews>
  <sheetFormatPr defaultColWidth="11.421875" defaultRowHeight="12.75"/>
  <cols>
    <col min="1" max="1" width="10.7109375" style="0" customWidth="1"/>
    <col min="2" max="2" width="50.7109375" style="0" customWidth="1"/>
    <col min="3" max="3" width="20.421875" style="0" customWidth="1"/>
    <col min="4" max="4" width="15.7109375" style="0" customWidth="1"/>
    <col min="5" max="5" width="7.7109375" style="0" customWidth="1"/>
    <col min="6" max="6" width="13.8515625" style="0" customWidth="1"/>
    <col min="7" max="7" width="7.7109375" style="0" customWidth="1"/>
    <col min="8" max="8" width="14.28125" style="0" customWidth="1"/>
    <col min="9" max="9" width="8.28125" style="0" customWidth="1"/>
    <col min="10" max="10" width="15.7109375" style="0" customWidth="1"/>
    <col min="11" max="11" width="7.7109375" style="4" customWidth="1"/>
    <col min="12" max="12" width="11.421875" style="3" customWidth="1"/>
  </cols>
  <sheetData>
    <row r="1" spans="2:11" ht="12.75">
      <c r="B1" s="204" t="s">
        <v>62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>
      <c r="A2" s="176" t="s">
        <v>82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1" ht="12.75">
      <c r="A3" s="179" t="s">
        <v>73</v>
      </c>
      <c r="B3" s="185"/>
      <c r="C3" s="185"/>
      <c r="D3" s="185"/>
      <c r="E3" s="185"/>
      <c r="F3" s="185"/>
      <c r="G3" s="185"/>
      <c r="H3" s="185"/>
      <c r="I3" s="185"/>
      <c r="J3" s="185"/>
      <c r="K3" s="186"/>
    </row>
    <row r="4" spans="1:11" ht="12.75">
      <c r="A4" s="179" t="s">
        <v>134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29"/>
    </row>
    <row r="6" spans="1:11" ht="15" customHeight="1">
      <c r="A6" s="19" t="s">
        <v>2</v>
      </c>
      <c r="B6" s="26"/>
      <c r="C6" s="23"/>
      <c r="D6" s="24"/>
      <c r="E6" s="22" t="s">
        <v>3</v>
      </c>
      <c r="F6" s="208" t="s">
        <v>21</v>
      </c>
      <c r="G6" s="208"/>
      <c r="H6" s="208"/>
      <c r="I6" s="16"/>
      <c r="J6" s="16"/>
      <c r="K6" s="129"/>
    </row>
    <row r="7" spans="1:11" ht="17.25" customHeight="1">
      <c r="A7" s="19" t="s">
        <v>4</v>
      </c>
      <c r="B7" s="26"/>
      <c r="C7" s="23"/>
      <c r="D7" s="23"/>
      <c r="E7" s="23"/>
      <c r="F7" s="23"/>
      <c r="G7" s="23"/>
      <c r="H7" s="23"/>
      <c r="I7" s="16"/>
      <c r="J7" s="16"/>
      <c r="K7" s="129"/>
    </row>
    <row r="8" spans="1:11" ht="12.75">
      <c r="A8" s="21"/>
      <c r="B8" s="206"/>
      <c r="C8" s="206"/>
      <c r="D8" s="206"/>
      <c r="E8" s="206"/>
      <c r="F8" s="206"/>
      <c r="G8" s="206"/>
      <c r="H8" s="206"/>
      <c r="I8" s="206"/>
      <c r="J8" s="206"/>
      <c r="K8" s="207"/>
    </row>
    <row r="9" spans="1:11" ht="12.75">
      <c r="A9" s="74"/>
      <c r="B9" s="75"/>
      <c r="F9" s="6"/>
      <c r="G9" s="6"/>
      <c r="H9" s="6"/>
      <c r="I9" s="6"/>
      <c r="J9" s="6"/>
      <c r="K9" s="7"/>
    </row>
    <row r="10" spans="1:12" s="1" customFormat="1" ht="67.5" customHeight="1">
      <c r="A10" s="161" t="s">
        <v>13</v>
      </c>
      <c r="B10" s="201"/>
      <c r="C10" s="215" t="s">
        <v>74</v>
      </c>
      <c r="D10" s="209" t="s">
        <v>9</v>
      </c>
      <c r="E10" s="210"/>
      <c r="F10" s="210"/>
      <c r="G10" s="210"/>
      <c r="H10" s="210"/>
      <c r="I10" s="210"/>
      <c r="J10" s="210"/>
      <c r="K10" s="211"/>
      <c r="L10" s="103"/>
    </row>
    <row r="11" spans="1:12" s="1" customFormat="1" ht="24.75" customHeight="1">
      <c r="A11" s="202"/>
      <c r="B11" s="203"/>
      <c r="C11" s="216"/>
      <c r="D11" s="214" t="s">
        <v>11</v>
      </c>
      <c r="E11" s="211"/>
      <c r="F11" s="214" t="s">
        <v>14</v>
      </c>
      <c r="G11" s="211"/>
      <c r="H11" s="214" t="s">
        <v>15</v>
      </c>
      <c r="I11" s="211"/>
      <c r="J11" s="214" t="s">
        <v>16</v>
      </c>
      <c r="K11" s="211"/>
      <c r="L11" s="103"/>
    </row>
    <row r="12" spans="1:11" ht="12.75">
      <c r="A12" s="202"/>
      <c r="B12" s="203"/>
      <c r="C12" s="217"/>
      <c r="D12" s="13" t="s">
        <v>1</v>
      </c>
      <c r="E12" s="13" t="s">
        <v>6</v>
      </c>
      <c r="F12" s="13" t="s">
        <v>1</v>
      </c>
      <c r="G12" s="13" t="s">
        <v>6</v>
      </c>
      <c r="H12" s="13" t="s">
        <v>1</v>
      </c>
      <c r="I12" s="13" t="s">
        <v>6</v>
      </c>
      <c r="J12" s="13" t="s">
        <v>1</v>
      </c>
      <c r="K12" s="13" t="s">
        <v>6</v>
      </c>
    </row>
    <row r="13" spans="1:11" ht="12.75">
      <c r="A13" s="197" t="s">
        <v>0</v>
      </c>
      <c r="B13" s="198"/>
      <c r="C13" s="73">
        <f>SUM(C15+C21+C24+C27+C30+C33+C36)</f>
        <v>5156.3</v>
      </c>
      <c r="D13" s="78">
        <f>SUM(D15+D18+D21+D24+D28+D30+D33+D36+D39)</f>
        <v>0</v>
      </c>
      <c r="E13" s="125">
        <v>0</v>
      </c>
      <c r="F13" s="73">
        <f>SUM(F15+F18+F21+F24+F27+F30+F33+F36+F39)</f>
        <v>2473</v>
      </c>
      <c r="G13" s="104">
        <f>SUM(F13*100/C13)</f>
        <v>47.96074704730136</v>
      </c>
      <c r="H13" s="131">
        <f>SUM(H15+H18+H21+H24+H27+H30+H33+H36+H39)</f>
        <v>3060.7</v>
      </c>
      <c r="I13" s="130">
        <f>SUM(H13*100/C13)</f>
        <v>59.358454705893756</v>
      </c>
      <c r="J13" s="73">
        <f>SUM(J15+J18+J21+J24+J27+J30+J33+J36+J39)</f>
        <v>5156.3</v>
      </c>
      <c r="K13" s="104">
        <f>SUM(J13*100/C13)</f>
        <v>100</v>
      </c>
    </row>
    <row r="14" spans="1:11" ht="12.75">
      <c r="A14" s="31"/>
      <c r="B14" s="30"/>
      <c r="C14" s="18"/>
      <c r="D14" s="11"/>
      <c r="E14" s="91"/>
      <c r="F14" s="9"/>
      <c r="G14" s="9"/>
      <c r="H14" s="9"/>
      <c r="I14" s="9"/>
      <c r="J14" s="9"/>
      <c r="K14" s="9"/>
    </row>
    <row r="15" spans="1:11" ht="12.75">
      <c r="A15" s="220" t="s">
        <v>33</v>
      </c>
      <c r="B15" s="200"/>
      <c r="C15" s="50">
        <v>3743.6</v>
      </c>
      <c r="D15" s="76">
        <v>0</v>
      </c>
      <c r="E15" s="126">
        <v>0</v>
      </c>
      <c r="F15" s="50">
        <v>1682.5</v>
      </c>
      <c r="G15" s="105">
        <f>SUM(F15*100/C15)</f>
        <v>44.94337001816434</v>
      </c>
      <c r="H15" s="50">
        <v>2110.4</v>
      </c>
      <c r="I15" s="44">
        <f>SUM(H15*100/C15)</f>
        <v>56.37354418207074</v>
      </c>
      <c r="J15" s="50">
        <v>3743.6</v>
      </c>
      <c r="K15" s="44">
        <f>SUM(J15*100/C15)</f>
        <v>100</v>
      </c>
    </row>
    <row r="16" spans="1:11" ht="12.75">
      <c r="A16" s="14"/>
      <c r="B16" s="17"/>
      <c r="C16" s="18"/>
      <c r="D16" s="11"/>
      <c r="E16" s="11"/>
      <c r="F16" s="9"/>
      <c r="G16" s="9"/>
      <c r="H16" s="9"/>
      <c r="I16" s="9"/>
      <c r="J16" s="9"/>
      <c r="K16" s="9"/>
    </row>
    <row r="17" spans="1:11" ht="12.75">
      <c r="A17" s="14"/>
      <c r="B17" s="17"/>
      <c r="C17" s="18"/>
      <c r="D17" s="11"/>
      <c r="E17" s="11"/>
      <c r="F17" s="9"/>
      <c r="G17" s="9"/>
      <c r="H17" s="9"/>
      <c r="I17" s="9"/>
      <c r="J17" s="9"/>
      <c r="K17" s="9"/>
    </row>
    <row r="18" spans="1:11" ht="12.75">
      <c r="A18" s="199" t="s">
        <v>8</v>
      </c>
      <c r="B18" s="200"/>
      <c r="C18" s="82" t="s">
        <v>78</v>
      </c>
      <c r="D18" s="77">
        <v>0</v>
      </c>
      <c r="E18" s="87">
        <v>0</v>
      </c>
      <c r="F18" s="77">
        <v>0</v>
      </c>
      <c r="G18" s="9">
        <v>0</v>
      </c>
      <c r="H18" s="77">
        <v>0</v>
      </c>
      <c r="I18" s="9">
        <v>0</v>
      </c>
      <c r="J18" s="44">
        <v>0</v>
      </c>
      <c r="K18" s="9">
        <v>0</v>
      </c>
    </row>
    <row r="19" spans="1:11" ht="12.75">
      <c r="A19" s="14"/>
      <c r="B19" s="17"/>
      <c r="C19" s="68"/>
      <c r="D19" s="11"/>
      <c r="E19" s="11"/>
      <c r="F19" s="9"/>
      <c r="G19" s="9"/>
      <c r="H19" s="9"/>
      <c r="I19" s="9"/>
      <c r="J19" s="9"/>
      <c r="K19" s="9"/>
    </row>
    <row r="20" spans="1:11" ht="12.75">
      <c r="A20" s="14"/>
      <c r="B20" s="17"/>
      <c r="C20" s="68"/>
      <c r="D20" s="11"/>
      <c r="E20" s="11"/>
      <c r="F20" s="9"/>
      <c r="G20" s="9"/>
      <c r="H20" s="9"/>
      <c r="I20" s="9"/>
      <c r="J20" s="9"/>
      <c r="K20" s="9"/>
    </row>
    <row r="21" spans="1:11" ht="12.75" customHeight="1">
      <c r="A21" s="199" t="s">
        <v>75</v>
      </c>
      <c r="B21" s="200"/>
      <c r="C21" s="69">
        <v>332.7</v>
      </c>
      <c r="D21" s="76">
        <v>0</v>
      </c>
      <c r="E21" s="86">
        <v>0</v>
      </c>
      <c r="F21" s="9">
        <v>70.2</v>
      </c>
      <c r="G21" s="105">
        <f>SUM(F21*100/C21)</f>
        <v>21.10009017132552</v>
      </c>
      <c r="H21" s="9">
        <v>130.1</v>
      </c>
      <c r="I21" s="105">
        <f>SUM(H21*100/C21)</f>
        <v>39.10429816651638</v>
      </c>
      <c r="J21" s="9">
        <v>332.7</v>
      </c>
      <c r="K21" s="146">
        <f>SUM(J21*100/C21)</f>
        <v>100</v>
      </c>
    </row>
    <row r="22" spans="1:11" ht="12.75">
      <c r="A22" s="14"/>
      <c r="B22" s="17"/>
      <c r="C22" s="69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7"/>
      <c r="C23" s="68"/>
      <c r="D23" s="11"/>
      <c r="E23" s="11"/>
      <c r="F23" s="9"/>
      <c r="G23" s="9"/>
      <c r="H23" s="9"/>
      <c r="I23" s="9"/>
      <c r="J23" s="9"/>
      <c r="K23" s="9"/>
    </row>
    <row r="24" spans="1:11" ht="25.5" customHeight="1">
      <c r="A24" s="195" t="s">
        <v>67</v>
      </c>
      <c r="B24" s="196"/>
      <c r="C24" s="18">
        <v>455.9</v>
      </c>
      <c r="D24" s="76">
        <v>0</v>
      </c>
      <c r="E24" s="86">
        <v>0</v>
      </c>
      <c r="F24" s="44">
        <v>337</v>
      </c>
      <c r="G24" s="44">
        <f>SUM(F24*100/C24)</f>
        <v>73.91971923667471</v>
      </c>
      <c r="H24" s="44">
        <v>337</v>
      </c>
      <c r="I24" s="44">
        <f>SUM(H24*100/C24)</f>
        <v>73.91971923667471</v>
      </c>
      <c r="J24" s="9">
        <v>455.9</v>
      </c>
      <c r="K24" s="44">
        <f>SUM(J24*100/C24)</f>
        <v>100</v>
      </c>
    </row>
    <row r="25" spans="1:11" ht="12.75">
      <c r="A25" s="14"/>
      <c r="B25" s="17"/>
      <c r="C25" s="18"/>
      <c r="D25" s="11"/>
      <c r="E25" s="11"/>
      <c r="F25" s="9"/>
      <c r="G25" s="9"/>
      <c r="H25" s="9"/>
      <c r="I25" s="9"/>
      <c r="J25" s="9"/>
      <c r="K25" s="9"/>
    </row>
    <row r="26" spans="1:11" ht="12.75">
      <c r="A26" s="14"/>
      <c r="B26" s="17"/>
      <c r="C26" s="18"/>
      <c r="D26" s="11"/>
      <c r="E26" s="11"/>
      <c r="F26" s="9"/>
      <c r="G26" s="9"/>
      <c r="H26" s="9"/>
      <c r="I26" s="9"/>
      <c r="J26" s="9"/>
      <c r="K26" s="9"/>
    </row>
    <row r="27" spans="1:11" ht="37.5" customHeight="1">
      <c r="A27" s="195" t="s">
        <v>68</v>
      </c>
      <c r="B27" s="196"/>
      <c r="C27" s="101">
        <v>15</v>
      </c>
      <c r="D27" s="76">
        <v>0</v>
      </c>
      <c r="E27" s="86">
        <v>0</v>
      </c>
      <c r="F27" s="9">
        <v>3.6</v>
      </c>
      <c r="G27" s="44">
        <f>SUM(F27*100/C27)</f>
        <v>24</v>
      </c>
      <c r="H27" s="9">
        <v>3.6</v>
      </c>
      <c r="I27" s="44">
        <f>SUM(H27*100/C27)</f>
        <v>24</v>
      </c>
      <c r="J27" s="44">
        <v>15</v>
      </c>
      <c r="K27" s="44">
        <f>SUM(J27*100/C27)</f>
        <v>100</v>
      </c>
    </row>
    <row r="28" spans="1:11" ht="12.75">
      <c r="A28" s="55" t="s">
        <v>166</v>
      </c>
      <c r="B28" s="3"/>
      <c r="C28" s="91"/>
      <c r="D28" s="76"/>
      <c r="E28" s="86"/>
      <c r="F28" s="9"/>
      <c r="G28" s="9"/>
      <c r="H28" s="9"/>
      <c r="I28" s="9"/>
      <c r="J28" s="9"/>
      <c r="K28" s="9"/>
    </row>
    <row r="29" spans="1:11" ht="12.75">
      <c r="A29" s="14"/>
      <c r="B29" s="17"/>
      <c r="C29" s="18"/>
      <c r="D29" s="11"/>
      <c r="E29" s="11"/>
      <c r="F29" s="9"/>
      <c r="G29" s="9"/>
      <c r="H29" s="9"/>
      <c r="I29" s="9"/>
      <c r="J29" s="9"/>
      <c r="K29" s="9"/>
    </row>
    <row r="30" spans="1:11" ht="28.5" customHeight="1">
      <c r="A30" s="218" t="s">
        <v>36</v>
      </c>
      <c r="B30" s="219"/>
      <c r="C30" s="102">
        <v>350</v>
      </c>
      <c r="D30" s="76">
        <v>0</v>
      </c>
      <c r="E30" s="86">
        <v>0</v>
      </c>
      <c r="F30" s="9">
        <v>226.9</v>
      </c>
      <c r="G30" s="44">
        <f>SUM(F30*100/C30)</f>
        <v>64.82857142857142</v>
      </c>
      <c r="H30" s="9">
        <v>269.7</v>
      </c>
      <c r="I30" s="44">
        <f>SUM(H30*100/C30)</f>
        <v>77.05714285714286</v>
      </c>
      <c r="J30" s="44">
        <v>350</v>
      </c>
      <c r="K30" s="44">
        <f>SUM(J30*100/C30)</f>
        <v>100</v>
      </c>
    </row>
    <row r="31" spans="1:11" ht="14.25" customHeight="1">
      <c r="A31" s="27"/>
      <c r="B31" s="28"/>
      <c r="C31" s="18"/>
      <c r="D31" s="11"/>
      <c r="E31" s="11"/>
      <c r="F31" s="9"/>
      <c r="G31" s="9"/>
      <c r="H31" s="9"/>
      <c r="I31" s="9"/>
      <c r="J31" s="9"/>
      <c r="K31" s="9"/>
    </row>
    <row r="32" spans="1:11" ht="12.75">
      <c r="A32" s="2"/>
      <c r="B32" s="17"/>
      <c r="C32" s="47"/>
      <c r="D32" s="11"/>
      <c r="E32" s="11"/>
      <c r="F32" s="9"/>
      <c r="G32" s="9"/>
      <c r="H32" s="9"/>
      <c r="I32" s="9"/>
      <c r="J32" s="9"/>
      <c r="K32" s="9"/>
    </row>
    <row r="33" spans="1:11" ht="12.75">
      <c r="A33" s="199" t="s">
        <v>7</v>
      </c>
      <c r="B33" s="200"/>
      <c r="C33" s="18">
        <v>207.5</v>
      </c>
      <c r="D33" s="76">
        <v>0</v>
      </c>
      <c r="E33" s="86">
        <v>0</v>
      </c>
      <c r="F33" s="44">
        <v>127</v>
      </c>
      <c r="G33" s="44">
        <f>SUM(F33*100/C33)</f>
        <v>61.204819277108435</v>
      </c>
      <c r="H33" s="9">
        <v>184.1</v>
      </c>
      <c r="I33" s="44">
        <f>SUM(H33*100/C33)</f>
        <v>88.72289156626506</v>
      </c>
      <c r="J33" s="9">
        <v>207.5</v>
      </c>
      <c r="K33" s="44">
        <f>SUM(J33*100/C33)</f>
        <v>100</v>
      </c>
    </row>
    <row r="34" spans="1:11" ht="12.75">
      <c r="A34" s="14"/>
      <c r="B34" s="4"/>
      <c r="C34" s="18"/>
      <c r="D34" s="11"/>
      <c r="E34" s="11"/>
      <c r="F34" s="9"/>
      <c r="G34" s="9"/>
      <c r="H34" s="9"/>
      <c r="I34" s="9"/>
      <c r="J34" s="9"/>
      <c r="K34" s="9"/>
    </row>
    <row r="35" spans="1:11" ht="12.75">
      <c r="A35" s="14"/>
      <c r="B35" s="4"/>
      <c r="C35" s="18"/>
      <c r="D35" s="11"/>
      <c r="E35" s="11"/>
      <c r="F35" s="9"/>
      <c r="G35" s="9"/>
      <c r="H35" s="9"/>
      <c r="I35" s="9"/>
      <c r="J35" s="9"/>
      <c r="K35" s="9"/>
    </row>
    <row r="36" spans="1:11" ht="12.75">
      <c r="A36" s="55" t="s">
        <v>37</v>
      </c>
      <c r="B36" s="4"/>
      <c r="C36" s="106">
        <v>51.6</v>
      </c>
      <c r="D36" s="76">
        <v>0</v>
      </c>
      <c r="E36" s="86">
        <v>0</v>
      </c>
      <c r="F36" s="9">
        <v>25.8</v>
      </c>
      <c r="G36" s="44">
        <f>SUM(F36*100/C36)</f>
        <v>50</v>
      </c>
      <c r="H36" s="9">
        <v>25.8</v>
      </c>
      <c r="I36" s="44">
        <f>SUM(H36*100/C36)</f>
        <v>50</v>
      </c>
      <c r="J36" s="9">
        <v>51.6</v>
      </c>
      <c r="K36" s="44">
        <f>SUM(J36*100/C36)</f>
        <v>100</v>
      </c>
    </row>
    <row r="37" spans="1:11" ht="12.75">
      <c r="A37" s="14"/>
      <c r="B37" s="17"/>
      <c r="C37" s="46"/>
      <c r="D37" s="11"/>
      <c r="E37" s="11"/>
      <c r="F37" s="9"/>
      <c r="G37" s="9"/>
      <c r="H37" s="9"/>
      <c r="I37" s="9"/>
      <c r="J37" s="9"/>
      <c r="K37" s="9"/>
    </row>
    <row r="38" spans="1:11" ht="12.75">
      <c r="A38" s="14"/>
      <c r="B38" s="17"/>
      <c r="C38" s="46"/>
      <c r="D38" s="11"/>
      <c r="E38" s="11"/>
      <c r="F38" s="9"/>
      <c r="G38" s="9"/>
      <c r="H38" s="9"/>
      <c r="I38" s="9"/>
      <c r="J38" s="9"/>
      <c r="K38" s="9"/>
    </row>
    <row r="39" spans="1:11" ht="29.25" customHeight="1">
      <c r="A39" s="212" t="s">
        <v>34</v>
      </c>
      <c r="B39" s="213"/>
      <c r="C39" s="16" t="s">
        <v>78</v>
      </c>
      <c r="D39" s="76">
        <v>0</v>
      </c>
      <c r="E39" s="86">
        <v>0</v>
      </c>
      <c r="F39" s="76">
        <v>0</v>
      </c>
      <c r="G39" s="9">
        <v>0</v>
      </c>
      <c r="H39" s="77">
        <v>0</v>
      </c>
      <c r="I39" s="9">
        <v>0</v>
      </c>
      <c r="J39" s="44">
        <v>0</v>
      </c>
      <c r="K39" s="9">
        <v>0</v>
      </c>
    </row>
    <row r="40" spans="1:11" ht="16.5" customHeight="1">
      <c r="A40" s="37"/>
      <c r="B40" s="36"/>
      <c r="C40" s="91"/>
      <c r="D40" s="11"/>
      <c r="E40" s="11"/>
      <c r="F40" s="9"/>
      <c r="G40" s="9"/>
      <c r="H40" s="9"/>
      <c r="I40" s="9"/>
      <c r="J40" s="9"/>
      <c r="K40" s="9"/>
    </row>
    <row r="41" spans="1:11" ht="12.75">
      <c r="A41" s="5"/>
      <c r="B41" s="7"/>
      <c r="C41" s="20"/>
      <c r="D41" s="12"/>
      <c r="E41" s="12"/>
      <c r="F41" s="10"/>
      <c r="G41" s="10"/>
      <c r="H41" s="10"/>
      <c r="I41" s="10"/>
      <c r="J41" s="10"/>
      <c r="K41" s="10"/>
    </row>
    <row r="43" spans="1:5" ht="12.75">
      <c r="A43" s="25" t="s">
        <v>169</v>
      </c>
      <c r="E43" t="s">
        <v>52</v>
      </c>
    </row>
    <row r="45" ht="12.75">
      <c r="E45" t="s">
        <v>105</v>
      </c>
    </row>
    <row r="46" spans="1:7" ht="12.75">
      <c r="A46" s="25" t="s">
        <v>160</v>
      </c>
      <c r="G46" t="s">
        <v>51</v>
      </c>
    </row>
    <row r="47" ht="12.75">
      <c r="A47" s="25" t="s">
        <v>161</v>
      </c>
    </row>
    <row r="48" ht="12.75">
      <c r="A48" s="25" t="s">
        <v>135</v>
      </c>
    </row>
    <row r="49" ht="12.75">
      <c r="E49" t="s">
        <v>12</v>
      </c>
    </row>
  </sheetData>
  <sheetProtection/>
  <mergeCells count="22">
    <mergeCell ref="D10:K10"/>
    <mergeCell ref="A39:B39"/>
    <mergeCell ref="A33:B33"/>
    <mergeCell ref="H11:I11"/>
    <mergeCell ref="C10:C12"/>
    <mergeCell ref="A30:B30"/>
    <mergeCell ref="D11:E11"/>
    <mergeCell ref="F11:G11"/>
    <mergeCell ref="J11:K11"/>
    <mergeCell ref="A15:B15"/>
    <mergeCell ref="B1:K1"/>
    <mergeCell ref="B8:K8"/>
    <mergeCell ref="A2:K2"/>
    <mergeCell ref="A3:K3"/>
    <mergeCell ref="F6:H6"/>
    <mergeCell ref="A4:K4"/>
    <mergeCell ref="A24:B24"/>
    <mergeCell ref="A27:B27"/>
    <mergeCell ref="A13:B13"/>
    <mergeCell ref="A18:B18"/>
    <mergeCell ref="A21:B21"/>
    <mergeCell ref="A10:B12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46"/>
  <sheetViews>
    <sheetView tabSelected="1" zoomScalePageLayoutView="0" workbookViewId="0" topLeftCell="A31">
      <selection activeCell="F40" sqref="F40"/>
    </sheetView>
  </sheetViews>
  <sheetFormatPr defaultColWidth="11.421875" defaultRowHeight="12.75"/>
  <cols>
    <col min="1" max="1" width="66.140625" style="60" customWidth="1"/>
    <col min="2" max="2" width="52.421875" style="0" customWidth="1"/>
  </cols>
  <sheetData>
    <row r="4" ht="19.5" customHeight="1"/>
    <row r="5" spans="1:2" ht="19.5" customHeight="1">
      <c r="A5" s="98"/>
      <c r="B5" s="98" t="s">
        <v>80</v>
      </c>
    </row>
    <row r="6" spans="1:2" ht="19.5" customHeight="1">
      <c r="A6" s="221" t="s">
        <v>82</v>
      </c>
      <c r="B6" s="222"/>
    </row>
    <row r="7" spans="1:2" ht="19.5" customHeight="1">
      <c r="A7" s="223" t="s">
        <v>77</v>
      </c>
      <c r="B7" s="222"/>
    </row>
    <row r="8" spans="1:2" ht="27.75" customHeight="1">
      <c r="A8" s="99" t="s">
        <v>76</v>
      </c>
      <c r="B8" s="59"/>
    </row>
    <row r="9" ht="19.5" customHeight="1">
      <c r="A9" s="67"/>
    </row>
    <row r="10" spans="1:2" ht="27" customHeight="1">
      <c r="A10" s="67" t="s">
        <v>81</v>
      </c>
      <c r="B10" s="98" t="s">
        <v>136</v>
      </c>
    </row>
    <row r="11" ht="15" customHeight="1" thickBot="1"/>
    <row r="12" spans="1:2" ht="12.75">
      <c r="A12" s="95" t="s">
        <v>138</v>
      </c>
      <c r="B12" s="228"/>
    </row>
    <row r="13" spans="1:2" ht="13.5" thickBot="1">
      <c r="A13" s="96" t="s">
        <v>140</v>
      </c>
      <c r="B13" s="229"/>
    </row>
    <row r="14" spans="1:2" ht="22.5" customHeight="1">
      <c r="A14" s="97" t="s">
        <v>139</v>
      </c>
      <c r="B14" s="228"/>
    </row>
    <row r="15" spans="1:2" ht="13.5" thickBot="1">
      <c r="A15" s="96" t="s">
        <v>141</v>
      </c>
      <c r="B15" s="229"/>
    </row>
    <row r="16" spans="1:2" ht="18.75" customHeight="1">
      <c r="A16" s="97" t="s">
        <v>164</v>
      </c>
      <c r="B16" s="228"/>
    </row>
    <row r="17" spans="1:2" ht="14.25" customHeight="1" thickBot="1">
      <c r="A17" s="143" t="s">
        <v>152</v>
      </c>
      <c r="B17" s="229"/>
    </row>
    <row r="18" spans="1:2" ht="18.75" customHeight="1">
      <c r="A18" s="97" t="s">
        <v>111</v>
      </c>
      <c r="B18" s="127" t="s">
        <v>127</v>
      </c>
    </row>
    <row r="19" spans="1:2" ht="17.25" customHeight="1" thickBot="1">
      <c r="A19" s="96" t="s">
        <v>112</v>
      </c>
      <c r="B19" s="128" t="s">
        <v>128</v>
      </c>
    </row>
    <row r="20" spans="1:2" ht="12.75">
      <c r="A20" s="142" t="s">
        <v>146</v>
      </c>
      <c r="B20" s="144" t="s">
        <v>150</v>
      </c>
    </row>
    <row r="21" spans="1:2" ht="13.5" thickBot="1">
      <c r="A21" s="143" t="s">
        <v>147</v>
      </c>
      <c r="B21" s="144" t="s">
        <v>151</v>
      </c>
    </row>
    <row r="22" ht="12.75">
      <c r="A22" s="93"/>
    </row>
    <row r="23" spans="1:2" ht="12.75">
      <c r="A23" s="93"/>
      <c r="B23" s="94"/>
    </row>
    <row r="24" ht="12.75">
      <c r="A24" s="150" t="s">
        <v>162</v>
      </c>
    </row>
    <row r="25" ht="12.75">
      <c r="A25" s="150" t="s">
        <v>163</v>
      </c>
    </row>
    <row r="26" ht="12.75">
      <c r="A26" s="151" t="s">
        <v>142</v>
      </c>
    </row>
    <row r="27" spans="1:2" ht="12.75">
      <c r="A27" s="94"/>
      <c r="B27" s="81"/>
    </row>
    <row r="28" ht="12.75">
      <c r="A28" s="94"/>
    </row>
    <row r="29" ht="12.75">
      <c r="A29" s="94" t="s">
        <v>143</v>
      </c>
    </row>
    <row r="30" ht="12.75">
      <c r="A30" s="94"/>
    </row>
    <row r="31" spans="1:2" ht="12.75">
      <c r="A31" s="32" t="s">
        <v>145</v>
      </c>
      <c r="B31" s="81"/>
    </row>
    <row r="32" ht="12.75">
      <c r="A32" s="94"/>
    </row>
    <row r="33" spans="1:2" ht="21" customHeight="1">
      <c r="A33" s="224" t="s">
        <v>153</v>
      </c>
      <c r="B33" s="224"/>
    </row>
    <row r="34" spans="1:2" ht="27.75" customHeight="1">
      <c r="A34" s="225" t="s">
        <v>159</v>
      </c>
      <c r="B34" s="226"/>
    </row>
    <row r="35" spans="1:2" s="159" customFormat="1" ht="36" customHeight="1">
      <c r="A35" s="227" t="s">
        <v>155</v>
      </c>
      <c r="B35" s="227"/>
    </row>
    <row r="36" spans="1:2" s="159" customFormat="1" ht="34.5" customHeight="1">
      <c r="A36" s="227" t="s">
        <v>158</v>
      </c>
      <c r="B36" s="227"/>
    </row>
    <row r="37" spans="1:2" ht="48.75" customHeight="1">
      <c r="A37" s="148" t="s">
        <v>156</v>
      </c>
      <c r="B37" s="149" t="s">
        <v>157</v>
      </c>
    </row>
    <row r="40" spans="1:2" ht="12.75">
      <c r="A40" s="93" t="s">
        <v>170</v>
      </c>
      <c r="B40" s="81" t="s">
        <v>52</v>
      </c>
    </row>
    <row r="41" ht="12.75">
      <c r="B41" s="81" t="s">
        <v>154</v>
      </c>
    </row>
    <row r="42" ht="12.75">
      <c r="B42" s="94" t="s">
        <v>144</v>
      </c>
    </row>
    <row r="43" ht="12.75">
      <c r="B43" s="94"/>
    </row>
    <row r="46" ht="12.75">
      <c r="B46" s="81" t="s">
        <v>12</v>
      </c>
    </row>
  </sheetData>
  <sheetProtection/>
  <mergeCells count="9">
    <mergeCell ref="A6:B6"/>
    <mergeCell ref="A7:B7"/>
    <mergeCell ref="A33:B33"/>
    <mergeCell ref="A34:B34"/>
    <mergeCell ref="A35:B35"/>
    <mergeCell ref="A36:B36"/>
    <mergeCell ref="B12:B13"/>
    <mergeCell ref="B14:B15"/>
    <mergeCell ref="B16:B1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luis</cp:lastModifiedBy>
  <cp:lastPrinted>2013-01-15T17:03:47Z</cp:lastPrinted>
  <dcterms:created xsi:type="dcterms:W3CDTF">2007-01-08T20:24:20Z</dcterms:created>
  <dcterms:modified xsi:type="dcterms:W3CDTF">2013-01-16T19:20:32Z</dcterms:modified>
  <cp:category/>
  <cp:version/>
  <cp:contentType/>
  <cp:contentStatus/>
</cp:coreProperties>
</file>